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/>
  <mc:AlternateContent xmlns:mc="http://schemas.openxmlformats.org/markup-compatibility/2006">
    <mc:Choice Requires="x15">
      <x15ac:absPath xmlns:x15ac="http://schemas.microsoft.com/office/spreadsheetml/2010/11/ac" url="\\Net-drive-1\ito\Files WADAS\AARS\21-Kevin\AARS\2023\Region 1\11-11-2024\Final\LaUnion_Province_aar2023\LaUnion_Province_aar2023\AAR\"/>
    </mc:Choice>
  </mc:AlternateContent>
  <xr:revisionPtr revIDLastSave="0" documentId="13_ncr:1_{1021F6B6-8874-4929-BDB6-76D995E957B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F Position" sheetId="1" r:id="rId1"/>
    <sheet name="SF Performance" sheetId="2" r:id="rId2"/>
    <sheet name="Changes in Net Assets" sheetId="3" r:id="rId3"/>
    <sheet name="Cash Flows" sheetId="4" r:id="rId4"/>
    <sheet name="SCBAA" sheetId="15" r:id="rId5"/>
  </sheets>
  <definedNames>
    <definedName name="_xlnm.Print_Area" localSheetId="3">'Cash Flows'!$A$1:$F$45</definedName>
    <definedName name="_xlnm.Print_Area" localSheetId="2">'Changes in Net Assets'!$A$1:$E$18</definedName>
    <definedName name="_xlnm.Print_Area" localSheetId="4">SCBAA!$A$1:$J$125</definedName>
    <definedName name="_xlnm.Print_Area" localSheetId="1">'SF Performance'!$A$1:$F$33</definedName>
    <definedName name="_xlnm.Print_Area" localSheetId="0">'SF Position'!$A$1:$F$45</definedName>
    <definedName name="_xlnm.Print_Titles" localSheetId="4">SCBAA!$A:$E,SCBAA!$1:$9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3" l="1"/>
  <c r="C29" i="4" l="1"/>
  <c r="E29" i="4"/>
  <c r="D17" i="2"/>
  <c r="I123" i="15" l="1"/>
  <c r="G123" i="15"/>
  <c r="F123" i="15"/>
  <c r="J122" i="15"/>
  <c r="H122" i="15"/>
  <c r="J121" i="15"/>
  <c r="J120" i="15"/>
  <c r="H120" i="15"/>
  <c r="J119" i="15"/>
  <c r="H119" i="15"/>
  <c r="J117" i="15"/>
  <c r="H117" i="15"/>
  <c r="J116" i="15"/>
  <c r="H116" i="15"/>
  <c r="J114" i="15"/>
  <c r="H114" i="15"/>
  <c r="J113" i="15"/>
  <c r="H113" i="15"/>
  <c r="J111" i="15"/>
  <c r="H111" i="15"/>
  <c r="J109" i="15"/>
  <c r="H109" i="15"/>
  <c r="J107" i="15"/>
  <c r="H107" i="15"/>
  <c r="J106" i="15"/>
  <c r="H106" i="15"/>
  <c r="J104" i="15"/>
  <c r="H104" i="15"/>
  <c r="J103" i="15"/>
  <c r="H103" i="15"/>
  <c r="J102" i="15"/>
  <c r="H102" i="15"/>
  <c r="J100" i="15"/>
  <c r="H100" i="15"/>
  <c r="J98" i="15"/>
  <c r="H98" i="15"/>
  <c r="I95" i="15"/>
  <c r="G95" i="15"/>
  <c r="F95" i="15"/>
  <c r="J94" i="15"/>
  <c r="H94" i="15"/>
  <c r="J93" i="15"/>
  <c r="H93" i="15"/>
  <c r="J92" i="15"/>
  <c r="H92" i="15"/>
  <c r="J90" i="15"/>
  <c r="H90" i="15"/>
  <c r="J89" i="15"/>
  <c r="H89" i="15"/>
  <c r="J87" i="15"/>
  <c r="H87" i="15"/>
  <c r="J86" i="15"/>
  <c r="H86" i="15"/>
  <c r="J84" i="15"/>
  <c r="H84" i="15"/>
  <c r="J83" i="15"/>
  <c r="H83" i="15"/>
  <c r="J81" i="15"/>
  <c r="H81" i="15"/>
  <c r="J80" i="15"/>
  <c r="H80" i="15"/>
  <c r="J79" i="15"/>
  <c r="H79" i="15"/>
  <c r="J77" i="15"/>
  <c r="H77" i="15"/>
  <c r="J76" i="15"/>
  <c r="H76" i="15"/>
  <c r="J74" i="15"/>
  <c r="H74" i="15"/>
  <c r="J73" i="15"/>
  <c r="H73" i="15"/>
  <c r="J70" i="15"/>
  <c r="H70" i="15"/>
  <c r="J69" i="15"/>
  <c r="H69" i="15"/>
  <c r="J68" i="15"/>
  <c r="H68" i="15"/>
  <c r="J66" i="15"/>
  <c r="H66" i="15"/>
  <c r="J65" i="15"/>
  <c r="H65" i="15"/>
  <c r="J64" i="15"/>
  <c r="H64" i="15"/>
  <c r="J62" i="15"/>
  <c r="H62" i="15"/>
  <c r="J61" i="15"/>
  <c r="H61" i="15"/>
  <c r="J60" i="15"/>
  <c r="H60" i="15"/>
  <c r="J58" i="15"/>
  <c r="H58" i="15"/>
  <c r="J57" i="15"/>
  <c r="H57" i="15"/>
  <c r="J56" i="15"/>
  <c r="H56" i="15"/>
  <c r="J55" i="15"/>
  <c r="H55" i="15"/>
  <c r="J54" i="15"/>
  <c r="H54" i="15"/>
  <c r="J53" i="15"/>
  <c r="H53" i="15"/>
  <c r="J52" i="15"/>
  <c r="H52" i="15"/>
  <c r="J51" i="15"/>
  <c r="H51" i="15"/>
  <c r="J50" i="15"/>
  <c r="H50" i="15"/>
  <c r="J49" i="15"/>
  <c r="H49" i="15"/>
  <c r="J48" i="15"/>
  <c r="H48" i="15"/>
  <c r="J47" i="15"/>
  <c r="H47" i="15"/>
  <c r="J46" i="15"/>
  <c r="H46" i="15"/>
  <c r="J45" i="15"/>
  <c r="H45" i="15"/>
  <c r="J44" i="15"/>
  <c r="H44" i="15"/>
  <c r="J39" i="15"/>
  <c r="H39" i="15"/>
  <c r="J38" i="15"/>
  <c r="H38" i="15"/>
  <c r="J37" i="15"/>
  <c r="H37" i="15"/>
  <c r="J36" i="15"/>
  <c r="H36" i="15"/>
  <c r="J35" i="15"/>
  <c r="H35" i="15"/>
  <c r="J34" i="15"/>
  <c r="H34" i="15"/>
  <c r="J33" i="15"/>
  <c r="H33" i="15"/>
  <c r="J32" i="15"/>
  <c r="H32" i="15"/>
  <c r="J30" i="15"/>
  <c r="H30" i="15"/>
  <c r="J29" i="15"/>
  <c r="H29" i="15"/>
  <c r="J28" i="15"/>
  <c r="H28" i="15"/>
  <c r="J27" i="15"/>
  <c r="H27" i="15"/>
  <c r="J25" i="15"/>
  <c r="H25" i="15"/>
  <c r="J23" i="15"/>
  <c r="H23" i="15"/>
  <c r="I21" i="15"/>
  <c r="G21" i="15"/>
  <c r="F21" i="15"/>
  <c r="J20" i="15"/>
  <c r="H20" i="15"/>
  <c r="J19" i="15"/>
  <c r="H19" i="15"/>
  <c r="J18" i="15"/>
  <c r="H18" i="15"/>
  <c r="I16" i="15"/>
  <c r="G16" i="15"/>
  <c r="F16" i="15"/>
  <c r="J15" i="15"/>
  <c r="H15" i="15"/>
  <c r="J14" i="15"/>
  <c r="H14" i="15"/>
  <c r="J13" i="15"/>
  <c r="H13" i="15"/>
  <c r="I40" i="15" l="1"/>
  <c r="J123" i="15"/>
  <c r="H123" i="15"/>
  <c r="J95" i="15"/>
  <c r="F124" i="15"/>
  <c r="I124" i="15"/>
  <c r="G124" i="15"/>
  <c r="H95" i="15"/>
  <c r="H21" i="15"/>
  <c r="H40" i="15" s="1"/>
  <c r="J21" i="15"/>
  <c r="J16" i="15"/>
  <c r="G40" i="15"/>
  <c r="H16" i="15"/>
  <c r="F40" i="15"/>
  <c r="H124" i="15" l="1"/>
  <c r="H125" i="15" s="1"/>
  <c r="J124" i="15"/>
  <c r="F125" i="15"/>
  <c r="I125" i="15"/>
  <c r="G125" i="15"/>
  <c r="J40" i="15"/>
  <c r="E32" i="2"/>
  <c r="J125" i="15" l="1"/>
  <c r="E33" i="4"/>
  <c r="C33" i="4"/>
  <c r="E13" i="3"/>
  <c r="F17" i="2"/>
  <c r="C38" i="4" l="1"/>
  <c r="F30" i="2" l="1"/>
  <c r="D30" i="2"/>
  <c r="E23" i="4" l="1"/>
  <c r="C23" i="4"/>
  <c r="E16" i="4"/>
  <c r="F33" i="1"/>
  <c r="D33" i="1"/>
  <c r="E41" i="4"/>
  <c r="E38" i="4"/>
  <c r="E24" i="4" l="1"/>
  <c r="E42" i="4"/>
  <c r="E34" i="4"/>
  <c r="E43" i="4" l="1"/>
  <c r="E45" i="4" s="1"/>
  <c r="D37" i="1" l="1"/>
  <c r="D39" i="1" s="1"/>
  <c r="C41" i="4" l="1"/>
  <c r="C16" i="4"/>
  <c r="C24" i="4" s="1"/>
  <c r="D24" i="2"/>
  <c r="D21" i="1"/>
  <c r="D15" i="1"/>
  <c r="C42" i="4" l="1"/>
  <c r="C34" i="4"/>
  <c r="D23" i="1"/>
  <c r="C43" i="4" l="1"/>
  <c r="C45" i="4" s="1"/>
  <c r="F15" i="1"/>
  <c r="F24" i="2"/>
  <c r="F37" i="1"/>
  <c r="F39" i="1" s="1"/>
  <c r="F21" i="1"/>
  <c r="F23" i="1" l="1"/>
  <c r="D26" i="2" l="1"/>
  <c r="D31" i="2" s="1"/>
  <c r="C16" i="3" s="1"/>
  <c r="C17" i="3" s="1"/>
  <c r="F26" i="2"/>
  <c r="F31" i="2" s="1"/>
  <c r="E16" i="3" l="1"/>
  <c r="E17" i="3" s="1"/>
  <c r="E18" i="3" s="1"/>
  <c r="C13" i="3"/>
  <c r="C18" i="3" s="1"/>
  <c r="D42" i="1" s="1"/>
  <c r="D43" i="1" s="1"/>
  <c r="F42" i="1" l="1"/>
  <c r="F43" i="1" s="1"/>
</calcChain>
</file>

<file path=xl/sharedStrings.xml><?xml version="1.0" encoding="utf-8"?>
<sst xmlns="http://schemas.openxmlformats.org/spreadsheetml/2006/main" count="259" uniqueCount="179">
  <si>
    <t>Provincial Government of La Union</t>
  </si>
  <si>
    <t>Note</t>
  </si>
  <si>
    <t>ASSETS</t>
  </si>
  <si>
    <t>Current Assets</t>
  </si>
  <si>
    <t xml:space="preserve">    Cash and Cash Equivalents</t>
  </si>
  <si>
    <t xml:space="preserve">    Receivables</t>
  </si>
  <si>
    <t xml:space="preserve">    Inventories</t>
  </si>
  <si>
    <t>Total Current Assets</t>
  </si>
  <si>
    <t>Non-Current Assets</t>
  </si>
  <si>
    <t xml:space="preserve">    Property, Plant and Equipment </t>
  </si>
  <si>
    <t xml:space="preserve">    Biological Assets</t>
  </si>
  <si>
    <t>Total Non-Current Assets</t>
  </si>
  <si>
    <t>Total Assets</t>
  </si>
  <si>
    <t>LIABILITIES</t>
  </si>
  <si>
    <t>Current Liabilities</t>
  </si>
  <si>
    <t xml:space="preserve">    Financial Liabilities</t>
  </si>
  <si>
    <t xml:space="preserve">    Inter-Agency Payables</t>
  </si>
  <si>
    <t xml:space="preserve">    Intra-Agency Payables</t>
  </si>
  <si>
    <t xml:space="preserve">    Trust Liabilities</t>
  </si>
  <si>
    <t xml:space="preserve">    Other Payables</t>
  </si>
  <si>
    <t>Total Current Liabilities</t>
  </si>
  <si>
    <t>Non-Current Liabilities</t>
  </si>
  <si>
    <t>Total Non-Current Liabilities</t>
  </si>
  <si>
    <t>Total Liabilities</t>
  </si>
  <si>
    <t>NET ASSETS/EQUITY</t>
  </si>
  <si>
    <t>Total Liabilities and Net Assets/Equity</t>
  </si>
  <si>
    <t>(See accompanying Notes to Financial Statements)</t>
  </si>
  <si>
    <t xml:space="preserve">Revenue </t>
  </si>
  <si>
    <t xml:space="preserve">     Tax Revenue</t>
  </si>
  <si>
    <t xml:space="preserve">     Share from Internal Revenue Collections</t>
  </si>
  <si>
    <t xml:space="preserve">     Other Share from National Taxes</t>
  </si>
  <si>
    <t xml:space="preserve">     Service and Business Income</t>
  </si>
  <si>
    <t xml:space="preserve">     Less: Direct Costs</t>
  </si>
  <si>
    <t xml:space="preserve">     Shares, Grants and Donations</t>
  </si>
  <si>
    <t>Total Revenue</t>
  </si>
  <si>
    <t>Less: Current Operating Expenses</t>
  </si>
  <si>
    <t xml:space="preserve">      Personnel Services</t>
  </si>
  <si>
    <t xml:space="preserve">      Maintenance and Other Operating Expenses</t>
  </si>
  <si>
    <t xml:space="preserve">      Financial Expenses</t>
  </si>
  <si>
    <t xml:space="preserve">      Non-cash Expenses</t>
  </si>
  <si>
    <t>Current Operating Expenses</t>
  </si>
  <si>
    <t>Surplus (Deficit) from Current Operation</t>
  </si>
  <si>
    <t xml:space="preserve">      Add (Deduct): </t>
  </si>
  <si>
    <t>Surplus(Deficit) for the period</t>
  </si>
  <si>
    <t>Balance at the beginning of the period</t>
  </si>
  <si>
    <t>Add (Deduct)</t>
  </si>
  <si>
    <t xml:space="preserve"> </t>
  </si>
  <si>
    <t xml:space="preserve">       Prior Period Errors</t>
  </si>
  <si>
    <t>Restated Balance</t>
  </si>
  <si>
    <t>Add (Deduct) Changes in net assets/equity during the year</t>
  </si>
  <si>
    <t>Adjustment of net revenue recognized directly in net assets/equity</t>
  </si>
  <si>
    <t>Surplus (Deficit) for the period</t>
  </si>
  <si>
    <t>Total recognized revenue and expenses for the period</t>
  </si>
  <si>
    <t>Balance at the end of the period</t>
  </si>
  <si>
    <t>Cash Flows from Operating Activities</t>
  </si>
  <si>
    <t>Cash Inflows</t>
  </si>
  <si>
    <t xml:space="preserve">     Collection from taxpayers</t>
  </si>
  <si>
    <t xml:space="preserve">     Share from Internal Revenue Allotment</t>
  </si>
  <si>
    <t xml:space="preserve">     Share from Tobacco Excise Tax (RA 7171 and 8240)</t>
  </si>
  <si>
    <t xml:space="preserve">     Receipts from business/service income</t>
  </si>
  <si>
    <t xml:space="preserve">     Interest Income</t>
  </si>
  <si>
    <t xml:space="preserve">     Other Receipts</t>
  </si>
  <si>
    <t xml:space="preserve">    Total Cash Inflows</t>
  </si>
  <si>
    <t>Cash Outflows</t>
  </si>
  <si>
    <t xml:space="preserve">    Payments to employees</t>
  </si>
  <si>
    <t xml:space="preserve">    Other Expenses</t>
  </si>
  <si>
    <t xml:space="preserve">    Total Cash Outflows</t>
  </si>
  <si>
    <t>Net Cash Flows from Operating Activities</t>
  </si>
  <si>
    <t>Cash Flows from Investing Activities</t>
  </si>
  <si>
    <t xml:space="preserve">Cash Inflows </t>
  </si>
  <si>
    <t xml:space="preserve">     Proceeds from Sale/Disposal of Property, Plant and Equipment</t>
  </si>
  <si>
    <t xml:space="preserve">     Total Cash Inflows</t>
  </si>
  <si>
    <t>Net Cash Flows from  Investing Activities</t>
  </si>
  <si>
    <t>Cash Flows from Financing Activities</t>
  </si>
  <si>
    <t xml:space="preserve">     Proceeds from Loans</t>
  </si>
  <si>
    <t>Net Cash Flows from Financing Activities</t>
  </si>
  <si>
    <t>Total Cash Provided by Operating, Investing and Financing Activities</t>
  </si>
  <si>
    <t>Add: Cash at the Beginning of the period</t>
  </si>
  <si>
    <t>Cash Balance at the End of the period</t>
  </si>
  <si>
    <t xml:space="preserve">    Government Equity</t>
  </si>
  <si>
    <t xml:space="preserve"> Investments</t>
  </si>
  <si>
    <t>Particulars</t>
  </si>
  <si>
    <t>Budgeted Amounts</t>
  </si>
  <si>
    <t>Actual Amounts</t>
  </si>
  <si>
    <t>Original</t>
  </si>
  <si>
    <t>Final</t>
  </si>
  <si>
    <t>Revenue</t>
  </si>
  <si>
    <t>Total Tax Revenue</t>
  </si>
  <si>
    <t>Total Non-Tax Revenue</t>
  </si>
  <si>
    <t xml:space="preserve">Expenditures </t>
  </si>
  <si>
    <t>Maintenance and Other Operating Expenses</t>
  </si>
  <si>
    <t>Capital Outlay</t>
  </si>
  <si>
    <t>Education</t>
  </si>
  <si>
    <t>Health, Nutrition and Population Control</t>
  </si>
  <si>
    <t>Housing and Community Development</t>
  </si>
  <si>
    <t>Social Services and Social Welfare</t>
  </si>
  <si>
    <t>Economic Services</t>
  </si>
  <si>
    <t>Other Purposes:</t>
  </si>
  <si>
    <t>Financial Expense</t>
  </si>
  <si>
    <t>LDRRMF</t>
  </si>
  <si>
    <t>20% Development Fund</t>
  </si>
  <si>
    <t>Continuing Appropriations</t>
  </si>
  <si>
    <t>Others</t>
  </si>
  <si>
    <r>
      <t xml:space="preserve">    </t>
    </r>
    <r>
      <rPr>
        <sz val="12"/>
        <rFont val="Times New Roman"/>
        <family val="1"/>
      </rPr>
      <t>Prepayments and Deferred Charges</t>
    </r>
  </si>
  <si>
    <t xml:space="preserve">A.  Local Sources </t>
  </si>
  <si>
    <r>
      <t xml:space="preserve">    </t>
    </r>
    <r>
      <rPr>
        <sz val="12"/>
        <rFont val="Times New Roman"/>
        <family val="1"/>
      </rPr>
      <t>Payments to suppliers and creditors</t>
    </r>
  </si>
  <si>
    <r>
      <t xml:space="preserve">     </t>
    </r>
    <r>
      <rPr>
        <b/>
        <sz val="12"/>
        <rFont val="Times New Roman"/>
        <family val="1"/>
      </rPr>
      <t>Total Cash Inflows</t>
    </r>
  </si>
  <si>
    <r>
      <t xml:space="preserve">    </t>
    </r>
    <r>
      <rPr>
        <sz val="12"/>
        <rFont val="Times New Roman"/>
        <family val="1"/>
      </rPr>
      <t>Payment of loan amortization</t>
    </r>
  </si>
  <si>
    <t>Statement of Comparison of Budget and Actual Amounts</t>
  </si>
  <si>
    <t xml:space="preserve">Difference </t>
  </si>
  <si>
    <t>Original and Final Budget</t>
  </si>
  <si>
    <t>Final Budget and Actual</t>
  </si>
  <si>
    <t>1.  Tax Revenue</t>
  </si>
  <si>
    <t>a.  Tax Revenue - Property</t>
  </si>
  <si>
    <t>b.  Tax Revenue - Goods and Services</t>
  </si>
  <si>
    <t>c.  Other Local Taxes</t>
  </si>
  <si>
    <t>2.  Non-Tax Revenue</t>
  </si>
  <si>
    <t>c.  Other Income and Receipts</t>
  </si>
  <si>
    <t>B.  External Sources</t>
  </si>
  <si>
    <t>2.  Share from GOCCs</t>
  </si>
  <si>
    <t>3.  Other Shares from National Tax Collections</t>
  </si>
  <si>
    <t>a.  Share from Ecozone</t>
  </si>
  <si>
    <t>b.  Share from EVAT</t>
  </si>
  <si>
    <t>4.  Other Receipts</t>
  </si>
  <si>
    <t>a.  Grants and Donations</t>
  </si>
  <si>
    <t>5.  Inter-local Transfer</t>
  </si>
  <si>
    <t>a.  Sale of Capital Assets</t>
  </si>
  <si>
    <t>c.  Proceeds from Collections of Loan Receivables</t>
  </si>
  <si>
    <t>C. Receipts from Borrowings</t>
  </si>
  <si>
    <t>Total Revenue and Receipts</t>
  </si>
  <si>
    <t>Current Appropriations</t>
  </si>
  <si>
    <t xml:space="preserve">General Public Services </t>
  </si>
  <si>
    <t>Personal Services</t>
  </si>
  <si>
    <t>Labor and Employment</t>
  </si>
  <si>
    <t>Debt Service</t>
  </si>
  <si>
    <t>Amortization</t>
  </si>
  <si>
    <t>Share from National Wealth</t>
  </si>
  <si>
    <t>Allocation for Senior Citizens and PWD</t>
  </si>
  <si>
    <t>RA 7171</t>
  </si>
  <si>
    <t>Total Current Appropriations</t>
  </si>
  <si>
    <t>Total Continuing Appropriations</t>
  </si>
  <si>
    <t>Total Appropriations</t>
  </si>
  <si>
    <t xml:space="preserve">     Collection of Receivables</t>
  </si>
  <si>
    <r>
      <t xml:space="preserve">    </t>
    </r>
    <r>
      <rPr>
        <sz val="12"/>
        <rFont val="Times New Roman"/>
        <family val="1"/>
      </rPr>
      <t>Payments of Expenses</t>
    </r>
  </si>
  <si>
    <t>Education, Culture, Sports and Manpower Development</t>
  </si>
  <si>
    <t>RA 7171 Fund</t>
  </si>
  <si>
    <t>Net Financial Assistance/Subsidy</t>
  </si>
  <si>
    <t xml:space="preserve">      Transfers, Assistance and Subsidy From</t>
  </si>
  <si>
    <t xml:space="preserve">      Transfers, Assistance and Subsidy To</t>
  </si>
  <si>
    <t>a.  Regulatory Fees</t>
  </si>
  <si>
    <t>b.  Business and Service Income</t>
  </si>
  <si>
    <t>Statement of Financial Position</t>
  </si>
  <si>
    <t>Statement of Financial Performance</t>
  </si>
  <si>
    <t>Statement of Changes in Net Assets - Equity</t>
  </si>
  <si>
    <t>Statement of Cash Flows</t>
  </si>
  <si>
    <t xml:space="preserve">    Deferred Credits/Unearned Income</t>
  </si>
  <si>
    <r>
      <t xml:space="preserve">   </t>
    </r>
    <r>
      <rPr>
        <sz val="12"/>
        <rFont val="Times New Roman"/>
        <family val="1"/>
      </rPr>
      <t>Purchase/Construction of Property, Plant and Equipment</t>
    </r>
  </si>
  <si>
    <t xml:space="preserve">      Purchase/Construction of Investment Property</t>
  </si>
  <si>
    <t xml:space="preserve">1.  Share from the National Internal Revenue </t>
  </si>
  <si>
    <t>Taxes (IRA)</t>
  </si>
  <si>
    <t xml:space="preserve">    Interest Expenses</t>
  </si>
  <si>
    <t xml:space="preserve">    Other Income</t>
  </si>
  <si>
    <t>a.  Sale of Investments</t>
  </si>
  <si>
    <t>5.  Capital /Investment Receipts</t>
  </si>
  <si>
    <t>a.  Other Subsidy Income</t>
  </si>
  <si>
    <t>a.  Share from National Wealth</t>
  </si>
  <si>
    <t>b. Share from Tobacco Excise Tax</t>
  </si>
  <si>
    <t>For the Year ended December 31, 2023</t>
  </si>
  <si>
    <t>(With Comparative Figures for CY 2022)</t>
  </si>
  <si>
    <t xml:space="preserve">2022 
(Restated) </t>
  </si>
  <si>
    <t>2022
 (Restated)</t>
  </si>
  <si>
    <t>As at December 31, 2023</t>
  </si>
  <si>
    <t xml:space="preserve">2022
(Restated) </t>
  </si>
  <si>
    <t xml:space="preserve">     Adjustment on the cost of Land/ Road Network Asset</t>
  </si>
  <si>
    <t>For the Year Ended December 31, 2023</t>
  </si>
  <si>
    <t>22-23</t>
  </si>
  <si>
    <t>19-21, 
24-25</t>
  </si>
  <si>
    <t>28 - 30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</si>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</sst>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[$-3409]mmmm\ dd\,\ yyyy;@"/>
  </numFmts>
  <fonts count="61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.05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u val="singleAccounting"/>
      <sz val="12"/>
      <color theme="1"/>
      <name val="Times New Roman"/>
      <family val="1"/>
    </font>
    <font>
      <b/>
      <u val="singleAccounting"/>
      <sz val="12"/>
      <color theme="1"/>
      <name val="Times New Roman"/>
      <family val="1"/>
    </font>
    <font>
      <b/>
      <u val="doubleAccounting"/>
      <sz val="12"/>
      <color theme="1"/>
      <name val="Times New Roman"/>
      <family val="1"/>
    </font>
    <font>
      <u val="doubleAccounting"/>
      <sz val="12"/>
      <color theme="1"/>
      <name val="Times New Roman"/>
      <family val="1"/>
    </font>
    <font>
      <b/>
      <u val="singleAccounting"/>
      <sz val="12"/>
      <name val="Times New Roman"/>
      <family val="1"/>
    </font>
    <font>
      <b/>
      <sz val="12"/>
      <name val="Arial"/>
      <family val="2"/>
    </font>
    <font>
      <i/>
      <sz val="12"/>
      <name val="Times New Roman"/>
      <family val="1"/>
    </font>
    <font>
      <b/>
      <u/>
      <sz val="12"/>
      <name val="Times New Roman"/>
      <family val="1"/>
    </font>
    <font>
      <b/>
      <i/>
      <sz val="12"/>
      <name val="Times New Roman"/>
      <family val="1"/>
    </font>
    <font>
      <u val="singleAccounting"/>
      <sz val="12"/>
      <name val="Times New Roman"/>
      <family val="1"/>
    </font>
    <font>
      <b/>
      <u val="doubleAccounting"/>
      <sz val="12"/>
      <name val="Times New Roman"/>
      <family val="1"/>
    </font>
    <font>
      <u val="doubleAccounting"/>
      <sz val="12"/>
      <name val="Times New Roman"/>
      <family val="1"/>
    </font>
    <font>
      <i/>
      <sz val="11"/>
      <name val="Times New Roman"/>
      <family val="1"/>
    </font>
    <font>
      <sz val="12"/>
      <name val="Arial"/>
      <family val="2"/>
    </font>
    <font>
      <i/>
      <sz val="12"/>
      <name val="Arial"/>
      <family val="2"/>
    </font>
    <font>
      <b/>
      <u/>
      <sz val="12"/>
      <name val="Arial"/>
      <family val="2"/>
    </font>
    <font>
      <sz val="12"/>
      <name val="Calibri"/>
      <family val="2"/>
      <scheme val="minor"/>
    </font>
    <font>
      <sz val="10"/>
      <name val="Times New Roman"/>
      <family val="1"/>
    </font>
    <font>
      <sz val="10"/>
      <color rgb="FF000000"/>
      <name val="Arial"/>
      <family val="2"/>
    </font>
    <font>
      <sz val="10"/>
      <color rgb="FF000000"/>
      <name val="Open Sans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 Narrow"/>
      <family val="2"/>
    </font>
    <font>
      <sz val="10"/>
      <color indexed="8"/>
      <name val="MS Sans Serif"/>
      <family val="2"/>
    </font>
    <font>
      <sz val="9"/>
      <name val="Times New Roman"/>
      <family val="1"/>
    </font>
    <font>
      <u/>
      <sz val="12"/>
      <name val="Times New Roman"/>
      <family val="1"/>
    </font>
    <font>
      <u/>
      <sz val="12"/>
      <color indexed="8"/>
      <name val="Times New Roman"/>
      <family val="1"/>
    </font>
    <font>
      <b/>
      <sz val="11"/>
      <color theme="1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52">
    <xf numFmtId="0" fontId="0" fillId="0" borderId="0"/>
    <xf numFmtId="164" fontId="8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7" fillId="0" borderId="0"/>
    <xf numFmtId="0" fontId="9" fillId="0" borderId="0"/>
    <xf numFmtId="0" fontId="38" fillId="4" borderId="0" applyNumberFormat="0" applyBorder="0" applyAlignment="0" applyProtection="0"/>
    <xf numFmtId="0" fontId="38" fillId="3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6" borderId="0" applyNumberFormat="0" applyBorder="0" applyAlignment="0" applyProtection="0"/>
    <xf numFmtId="0" fontId="38" fillId="9" borderId="0" applyNumberFormat="0" applyBorder="0" applyAlignment="0" applyProtection="0"/>
    <xf numFmtId="0" fontId="38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20" borderId="0" applyNumberFormat="0" applyBorder="0" applyAlignment="0" applyProtection="0"/>
    <xf numFmtId="0" fontId="40" fillId="4" borderId="0" applyNumberFormat="0" applyBorder="0" applyAlignment="0" applyProtection="0"/>
    <xf numFmtId="0" fontId="41" fillId="21" borderId="31" applyNumberFormat="0" applyAlignment="0" applyProtection="0"/>
    <xf numFmtId="0" fontId="42" fillId="22" borderId="32" applyNumberFormat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4" fillId="5" borderId="0" applyNumberFormat="0" applyBorder="0" applyAlignment="0" applyProtection="0"/>
    <xf numFmtId="0" fontId="45" fillId="0" borderId="33" applyNumberFormat="0" applyFill="0" applyAlignment="0" applyProtection="0"/>
    <xf numFmtId="0" fontId="46" fillId="0" borderId="34" applyNumberFormat="0" applyFill="0" applyAlignment="0" applyProtection="0"/>
    <xf numFmtId="0" fontId="47" fillId="0" borderId="35" applyNumberFormat="0" applyFill="0" applyAlignment="0" applyProtection="0"/>
    <xf numFmtId="0" fontId="47" fillId="0" borderId="0" applyNumberFormat="0" applyFill="0" applyBorder="0" applyAlignment="0" applyProtection="0"/>
    <xf numFmtId="0" fontId="48" fillId="8" borderId="31" applyNumberFormat="0" applyAlignment="0" applyProtection="0"/>
    <xf numFmtId="0" fontId="49" fillId="0" borderId="36" applyNumberFormat="0" applyFill="0" applyAlignment="0" applyProtection="0"/>
    <xf numFmtId="0" fontId="50" fillId="23" borderId="0" applyNumberFormat="0" applyBorder="0" applyAlignment="0" applyProtection="0"/>
    <xf numFmtId="0" fontId="2" fillId="0" borderId="0"/>
    <xf numFmtId="0" fontId="36" fillId="0" borderId="0"/>
    <xf numFmtId="0" fontId="9" fillId="0" borderId="0"/>
    <xf numFmtId="0" fontId="9" fillId="0" borderId="0"/>
    <xf numFmtId="0" fontId="56" fillId="0" borderId="0"/>
    <xf numFmtId="0" fontId="56" fillId="0" borderId="0"/>
    <xf numFmtId="0" fontId="9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5" fillId="0" borderId="0"/>
    <xf numFmtId="0" fontId="38" fillId="0" borderId="0"/>
    <xf numFmtId="0" fontId="56" fillId="0" borderId="0"/>
    <xf numFmtId="0" fontId="9" fillId="0" borderId="0"/>
    <xf numFmtId="0" fontId="56" fillId="0" borderId="0"/>
    <xf numFmtId="0" fontId="9" fillId="0" borderId="0"/>
    <xf numFmtId="0" fontId="2" fillId="0" borderId="0"/>
    <xf numFmtId="0" fontId="2" fillId="0" borderId="0"/>
    <xf numFmtId="0" fontId="36" fillId="0" borderId="0"/>
    <xf numFmtId="0" fontId="56" fillId="0" borderId="0"/>
    <xf numFmtId="0" fontId="36" fillId="0" borderId="0"/>
    <xf numFmtId="0" fontId="56" fillId="0" borderId="0"/>
    <xf numFmtId="0" fontId="9" fillId="0" borderId="0"/>
    <xf numFmtId="0" fontId="9" fillId="24" borderId="37" applyNumberFormat="0" applyFont="0" applyAlignment="0" applyProtection="0"/>
    <xf numFmtId="0" fontId="51" fillId="21" borderId="38" applyNumberForma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39" applyNumberFormat="0" applyFill="0" applyAlignment="0" applyProtection="0"/>
    <xf numFmtId="0" fontId="54" fillId="0" borderId="0" applyNumberForma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8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3">
    <xf numFmtId="0" fontId="0" fillId="0" borderId="0" xfId="0"/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justify" vertical="center" wrapText="1"/>
    </xf>
    <xf numFmtId="164" fontId="22" fillId="0" borderId="0" xfId="1" applyFont="1" applyBorder="1" applyAlignment="1">
      <alignment vertical="center"/>
    </xf>
    <xf numFmtId="164" fontId="22" fillId="0" borderId="0" xfId="1" applyFont="1" applyBorder="1" applyAlignment="1">
      <alignment horizontal="center" vertical="center" wrapText="1"/>
    </xf>
    <xf numFmtId="164" fontId="23" fillId="0" borderId="0" xfId="1" applyFont="1" applyBorder="1"/>
    <xf numFmtId="164" fontId="23" fillId="0" borderId="0" xfId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justify" vertical="center" wrapText="1"/>
    </xf>
    <xf numFmtId="0" fontId="26" fillId="0" borderId="0" xfId="0" applyFont="1" applyAlignment="1">
      <alignment horizontal="justify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164" fontId="16" fillId="0" borderId="0" xfId="1" applyFont="1" applyFill="1" applyAlignment="1">
      <alignment horizontal="center" vertical="center" wrapText="1"/>
    </xf>
    <xf numFmtId="164" fontId="9" fillId="0" borderId="0" xfId="1" applyFont="1" applyFill="1" applyAlignment="1">
      <alignment vertical="center"/>
    </xf>
    <xf numFmtId="0" fontId="16" fillId="0" borderId="0" xfId="0" applyFont="1" applyAlignment="1">
      <alignment horizontal="left" vertical="center" wrapText="1" indent="1"/>
    </xf>
    <xf numFmtId="164" fontId="16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164" fontId="27" fillId="0" borderId="0" xfId="1" applyFont="1" applyFill="1" applyBorder="1" applyAlignment="1">
      <alignment horizontal="center" vertical="center" wrapText="1"/>
    </xf>
    <xf numFmtId="164" fontId="17" fillId="0" borderId="0" xfId="1" applyFont="1" applyFill="1" applyAlignment="1">
      <alignment horizontal="center" vertical="center" wrapText="1"/>
    </xf>
    <xf numFmtId="164" fontId="16" fillId="0" borderId="0" xfId="1" applyFont="1" applyFill="1" applyAlignment="1">
      <alignment vertical="center"/>
    </xf>
    <xf numFmtId="164" fontId="28" fillId="0" borderId="0" xfId="1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16" fillId="0" borderId="0" xfId="0" applyFont="1" applyAlignment="1">
      <alignment horizontal="justify" vertical="top" wrapText="1"/>
    </xf>
    <xf numFmtId="164" fontId="16" fillId="0" borderId="0" xfId="1" applyFont="1" applyFill="1" applyBorder="1" applyAlignment="1">
      <alignment horizontal="center" vertical="center" wrapText="1"/>
    </xf>
    <xf numFmtId="164" fontId="17" fillId="0" borderId="0" xfId="1" applyFont="1" applyFill="1" applyBorder="1" applyAlignment="1">
      <alignment horizontal="center" vertical="center" wrapText="1"/>
    </xf>
    <xf numFmtId="164" fontId="16" fillId="0" borderId="0" xfId="1" applyFont="1" applyFill="1" applyBorder="1" applyAlignment="1">
      <alignment horizontal="center" vertical="center"/>
    </xf>
    <xf numFmtId="164" fontId="27" fillId="0" borderId="0" xfId="1" applyFont="1" applyFill="1" applyBorder="1" applyAlignment="1">
      <alignment horizontal="center" vertical="center"/>
    </xf>
    <xf numFmtId="164" fontId="16" fillId="0" borderId="0" xfId="1" applyFont="1" applyFill="1" applyBorder="1" applyAlignment="1" applyProtection="1">
      <alignment vertical="center"/>
    </xf>
    <xf numFmtId="164" fontId="27" fillId="0" borderId="0" xfId="1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31" fillId="0" borderId="0" xfId="0" applyFont="1"/>
    <xf numFmtId="0" fontId="23" fillId="0" borderId="0" xfId="0" applyFont="1"/>
    <xf numFmtId="0" fontId="32" fillId="0" borderId="0" xfId="0" applyFont="1" applyAlignment="1">
      <alignment vertical="center"/>
    </xf>
    <xf numFmtId="0" fontId="17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16" fillId="0" borderId="0" xfId="1" applyFont="1" applyAlignment="1">
      <alignment vertical="center"/>
    </xf>
    <xf numFmtId="164" fontId="31" fillId="0" borderId="0" xfId="1" applyFont="1"/>
    <xf numFmtId="164" fontId="31" fillId="0" borderId="0" xfId="0" applyNumberFormat="1" applyFont="1"/>
    <xf numFmtId="164" fontId="16" fillId="0" borderId="0" xfId="1" applyFont="1" applyBorder="1" applyAlignment="1">
      <alignment vertical="center"/>
    </xf>
    <xf numFmtId="164" fontId="31" fillId="0" borderId="0" xfId="1" applyFont="1" applyBorder="1"/>
    <xf numFmtId="164" fontId="34" fillId="0" borderId="0" xfId="1" applyFont="1" applyFill="1" applyBorder="1" applyAlignment="1" applyProtection="1"/>
    <xf numFmtId="164" fontId="34" fillId="0" borderId="0" xfId="1" applyFont="1" applyFill="1" applyBorder="1" applyAlignment="1">
      <alignment horizontal="center"/>
    </xf>
    <xf numFmtId="164" fontId="16" fillId="0" borderId="8" xfId="1" applyFont="1" applyBorder="1" applyAlignment="1">
      <alignment vertical="center"/>
    </xf>
    <xf numFmtId="164" fontId="17" fillId="0" borderId="0" xfId="1" applyFont="1" applyBorder="1" applyAlignment="1">
      <alignment vertical="center"/>
    </xf>
    <xf numFmtId="164" fontId="28" fillId="0" borderId="0" xfId="1" applyFont="1" applyBorder="1" applyAlignment="1">
      <alignment vertical="center"/>
    </xf>
    <xf numFmtId="164" fontId="16" fillId="0" borderId="0" xfId="0" applyNumberFormat="1" applyFont="1"/>
    <xf numFmtId="0" fontId="24" fillId="0" borderId="0" xfId="0" applyFont="1"/>
    <xf numFmtId="164" fontId="27" fillId="0" borderId="0" xfId="1" applyFont="1" applyFill="1" applyBorder="1" applyAlignment="1">
      <alignment vertical="center"/>
    </xf>
    <xf numFmtId="164" fontId="29" fillId="0" borderId="0" xfId="1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164" fontId="27" fillId="0" borderId="0" xfId="1" applyFont="1" applyFill="1" applyBorder="1" applyAlignment="1"/>
    <xf numFmtId="164" fontId="22" fillId="0" borderId="0" xfId="1" applyFont="1" applyFill="1" applyBorder="1" applyAlignment="1">
      <alignment horizontal="center" vertical="center" wrapText="1"/>
    </xf>
    <xf numFmtId="164" fontId="22" fillId="0" borderId="0" xfId="1" applyFont="1" applyFill="1" applyBorder="1" applyAlignment="1">
      <alignment horizontal="center" wrapText="1"/>
    </xf>
    <xf numFmtId="164" fontId="16" fillId="0" borderId="0" xfId="1" applyFont="1" applyFill="1" applyAlignment="1">
      <alignment horizontal="justify" vertical="center" wrapText="1"/>
    </xf>
    <xf numFmtId="164" fontId="16" fillId="0" borderId="0" xfId="1" applyFont="1" applyFill="1" applyAlignment="1">
      <alignment horizontal="justify" wrapText="1"/>
    </xf>
    <xf numFmtId="164" fontId="16" fillId="0" borderId="0" xfId="1" applyFont="1" applyFill="1" applyBorder="1" applyAlignment="1">
      <alignment horizontal="justify" vertical="center" wrapText="1"/>
    </xf>
    <xf numFmtId="164" fontId="22" fillId="0" borderId="0" xfId="1" applyFont="1" applyFill="1" applyBorder="1" applyAlignment="1">
      <alignment vertical="center"/>
    </xf>
    <xf numFmtId="164" fontId="27" fillId="0" borderId="0" xfId="1" applyFont="1" applyFill="1" applyBorder="1" applyAlignment="1">
      <alignment horizontal="center" wrapText="1"/>
    </xf>
    <xf numFmtId="164" fontId="17" fillId="0" borderId="0" xfId="1" applyFont="1" applyFill="1" applyAlignment="1">
      <alignment horizontal="center" wrapText="1"/>
    </xf>
    <xf numFmtId="164" fontId="16" fillId="0" borderId="0" xfId="1" applyFont="1" applyFill="1" applyAlignment="1">
      <alignment horizontal="center" wrapText="1"/>
    </xf>
    <xf numFmtId="164" fontId="16" fillId="0" borderId="0" xfId="1" applyFont="1" applyFill="1" applyAlignment="1"/>
    <xf numFmtId="164" fontId="27" fillId="0" borderId="0" xfId="1" applyFont="1" applyFill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164" fontId="16" fillId="0" borderId="8" xfId="1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7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justify" vertical="center" wrapText="1"/>
    </xf>
    <xf numFmtId="0" fontId="11" fillId="2" borderId="0" xfId="0" applyFont="1" applyFill="1" applyAlignment="1">
      <alignment horizontal="justify" vertical="center" wrapText="1"/>
    </xf>
    <xf numFmtId="0" fontId="13" fillId="2" borderId="0" xfId="0" applyFont="1" applyFill="1"/>
    <xf numFmtId="0" fontId="14" fillId="2" borderId="0" xfId="0" applyFont="1" applyFill="1" applyAlignment="1">
      <alignment horizontal="center"/>
    </xf>
    <xf numFmtId="0" fontId="15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16" fillId="2" borderId="0" xfId="0" applyFont="1" applyFill="1" applyAlignment="1">
      <alignment horizontal="justify" vertical="center" wrapText="1"/>
    </xf>
    <xf numFmtId="0" fontId="16" fillId="2" borderId="0" xfId="0" applyFont="1" applyFill="1" applyAlignment="1">
      <alignment vertical="center"/>
    </xf>
    <xf numFmtId="164" fontId="31" fillId="0" borderId="0" xfId="1" applyFont="1" applyFill="1"/>
    <xf numFmtId="0" fontId="16" fillId="0" borderId="0" xfId="0" applyFont="1" applyAlignment="1">
      <alignment horizontal="center" vertical="center"/>
    </xf>
    <xf numFmtId="0" fontId="57" fillId="0" borderId="0" xfId="0" applyFont="1" applyAlignment="1">
      <alignment horizontal="center" vertical="center" wrapText="1"/>
    </xf>
    <xf numFmtId="164" fontId="15" fillId="0" borderId="0" xfId="1" applyFont="1" applyFill="1" applyBorder="1" applyAlignment="1">
      <alignment horizontal="center" vertical="center" wrapText="1"/>
    </xf>
    <xf numFmtId="164" fontId="15" fillId="0" borderId="8" xfId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164" fontId="11" fillId="0" borderId="0" xfId="1" applyFont="1" applyFill="1" applyBorder="1" applyAlignment="1">
      <alignment horizontal="center" vertical="center" wrapText="1"/>
    </xf>
    <xf numFmtId="164" fontId="19" fillId="0" borderId="0" xfId="1" applyFont="1" applyFill="1" applyBorder="1" applyAlignment="1">
      <alignment horizontal="center" vertical="center" wrapText="1"/>
    </xf>
    <xf numFmtId="164" fontId="20" fillId="0" borderId="0" xfId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164" fontId="16" fillId="0" borderId="0" xfId="1" applyFont="1" applyFill="1" applyBorder="1" applyAlignment="1">
      <alignment vertical="center"/>
    </xf>
    <xf numFmtId="164" fontId="28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58" fillId="0" borderId="0" xfId="0" applyFont="1" applyAlignment="1">
      <alignment vertical="center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59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vertical="center"/>
    </xf>
    <xf numFmtId="164" fontId="17" fillId="0" borderId="0" xfId="1" quotePrefix="1" applyFont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60" fillId="2" borderId="21" xfId="149" applyFont="1" applyFill="1" applyBorder="1" applyAlignment="1">
      <alignment horizontal="center"/>
    </xf>
    <xf numFmtId="0" fontId="60" fillId="2" borderId="27" xfId="149" applyFont="1" applyFill="1" applyBorder="1" applyAlignment="1">
      <alignment horizontal="center"/>
    </xf>
    <xf numFmtId="0" fontId="15" fillId="2" borderId="0" xfId="149" applyFont="1" applyFill="1"/>
    <xf numFmtId="0" fontId="11" fillId="2" borderId="0" xfId="149" applyFont="1" applyFill="1"/>
    <xf numFmtId="0" fontId="11" fillId="2" borderId="22" xfId="149" applyFont="1" applyFill="1" applyBorder="1" applyAlignment="1">
      <alignment horizontal="center"/>
    </xf>
    <xf numFmtId="0" fontId="11" fillId="2" borderId="30" xfId="149" applyFont="1" applyFill="1" applyBorder="1" applyAlignment="1">
      <alignment horizontal="center"/>
    </xf>
    <xf numFmtId="0" fontId="11" fillId="2" borderId="19" xfId="149" applyFont="1" applyFill="1" applyBorder="1" applyAlignment="1">
      <alignment horizontal="center"/>
    </xf>
    <xf numFmtId="0" fontId="15" fillId="2" borderId="13" xfId="149" applyFont="1" applyFill="1" applyBorder="1" applyAlignment="1">
      <alignment horizontal="center"/>
    </xf>
    <xf numFmtId="0" fontId="15" fillId="2" borderId="3" xfId="149" applyFont="1" applyFill="1" applyBorder="1" applyAlignment="1">
      <alignment horizontal="center"/>
    </xf>
    <xf numFmtId="0" fontId="15" fillId="2" borderId="24" xfId="149" applyFont="1" applyFill="1" applyBorder="1" applyAlignment="1">
      <alignment horizontal="center"/>
    </xf>
    <xf numFmtId="0" fontId="15" fillId="2" borderId="4" xfId="149" applyFont="1" applyFill="1" applyBorder="1" applyAlignment="1">
      <alignment horizontal="center"/>
    </xf>
    <xf numFmtId="0" fontId="15" fillId="2" borderId="23" xfId="149" applyFont="1" applyFill="1" applyBorder="1" applyAlignment="1">
      <alignment horizontal="center"/>
    </xf>
    <xf numFmtId="0" fontId="15" fillId="2" borderId="10" xfId="149" applyFont="1" applyFill="1" applyBorder="1"/>
    <xf numFmtId="0" fontId="15" fillId="2" borderId="6" xfId="149" applyFont="1" applyFill="1" applyBorder="1"/>
    <xf numFmtId="0" fontId="15" fillId="2" borderId="11" xfId="149" applyFont="1" applyFill="1" applyBorder="1"/>
    <xf numFmtId="0" fontId="15" fillId="2" borderId="5" xfId="149" applyFont="1" applyFill="1" applyBorder="1"/>
    <xf numFmtId="0" fontId="15" fillId="2" borderId="22" xfId="149" applyFont="1" applyFill="1" applyBorder="1"/>
    <xf numFmtId="0" fontId="15" fillId="2" borderId="26" xfId="149" applyFont="1" applyFill="1" applyBorder="1"/>
    <xf numFmtId="0" fontId="11" fillId="2" borderId="7" xfId="149" applyFont="1" applyFill="1" applyBorder="1"/>
    <xf numFmtId="0" fontId="15" fillId="2" borderId="12" xfId="149" applyFont="1" applyFill="1" applyBorder="1" applyAlignment="1">
      <alignment horizontal="justify" vertical="center" wrapText="1"/>
    </xf>
    <xf numFmtId="0" fontId="15" fillId="2" borderId="7" xfId="149" applyFont="1" applyFill="1" applyBorder="1"/>
    <xf numFmtId="0" fontId="15" fillId="2" borderId="2" xfId="149" applyFont="1" applyFill="1" applyBorder="1"/>
    <xf numFmtId="0" fontId="15" fillId="2" borderId="25" xfId="149" applyFont="1" applyFill="1" applyBorder="1"/>
    <xf numFmtId="164" fontId="15" fillId="2" borderId="0" xfId="150" applyFont="1" applyFill="1" applyBorder="1"/>
    <xf numFmtId="0" fontId="15" fillId="2" borderId="28" xfId="149" applyFont="1" applyFill="1" applyBorder="1"/>
    <xf numFmtId="0" fontId="15" fillId="2" borderId="12" xfId="149" applyFont="1" applyFill="1" applyBorder="1"/>
    <xf numFmtId="164" fontId="15" fillId="2" borderId="25" xfId="150" applyFont="1" applyFill="1" applyBorder="1"/>
    <xf numFmtId="164" fontId="15" fillId="2" borderId="28" xfId="150" applyFont="1" applyFill="1" applyBorder="1"/>
    <xf numFmtId="164" fontId="15" fillId="2" borderId="7" xfId="150" applyFont="1" applyFill="1" applyBorder="1"/>
    <xf numFmtId="164" fontId="15" fillId="2" borderId="2" xfId="150" applyFont="1" applyFill="1" applyBorder="1"/>
    <xf numFmtId="164" fontId="15" fillId="2" borderId="16" xfId="150" applyFont="1" applyFill="1" applyBorder="1"/>
    <xf numFmtId="164" fontId="15" fillId="2" borderId="9" xfId="150" applyFont="1" applyFill="1" applyBorder="1"/>
    <xf numFmtId="164" fontId="15" fillId="2" borderId="21" xfId="150" applyFont="1" applyFill="1" applyBorder="1"/>
    <xf numFmtId="164" fontId="15" fillId="2" borderId="8" xfId="150" applyFont="1" applyFill="1" applyBorder="1"/>
    <xf numFmtId="164" fontId="15" fillId="2" borderId="27" xfId="150" applyFont="1" applyFill="1" applyBorder="1"/>
    <xf numFmtId="164" fontId="11" fillId="2" borderId="16" xfId="150" applyFont="1" applyFill="1" applyBorder="1"/>
    <xf numFmtId="164" fontId="11" fillId="2" borderId="9" xfId="150" applyFont="1" applyFill="1" applyBorder="1"/>
    <xf numFmtId="164" fontId="11" fillId="2" borderId="21" xfId="150" applyFont="1" applyFill="1" applyBorder="1"/>
    <xf numFmtId="164" fontId="11" fillId="2" borderId="8" xfId="150" applyFont="1" applyFill="1" applyBorder="1"/>
    <xf numFmtId="164" fontId="11" fillId="2" borderId="27" xfId="150" applyFont="1" applyFill="1" applyBorder="1"/>
    <xf numFmtId="0" fontId="17" fillId="2" borderId="7" xfId="149" applyFont="1" applyFill="1" applyBorder="1"/>
    <xf numFmtId="0" fontId="16" fillId="2" borderId="0" xfId="149" applyFont="1" applyFill="1"/>
    <xf numFmtId="0" fontId="16" fillId="2" borderId="12" xfId="149" applyFont="1" applyFill="1" applyBorder="1"/>
    <xf numFmtId="164" fontId="16" fillId="2" borderId="7" xfId="150" applyFont="1" applyFill="1" applyBorder="1"/>
    <xf numFmtId="164" fontId="16" fillId="2" borderId="2" xfId="150" applyFont="1" applyFill="1" applyBorder="1"/>
    <xf numFmtId="164" fontId="16" fillId="2" borderId="25" xfId="150" applyFont="1" applyFill="1" applyBorder="1"/>
    <xf numFmtId="164" fontId="16" fillId="2" borderId="0" xfId="150" applyFont="1" applyFill="1" applyBorder="1"/>
    <xf numFmtId="164" fontId="16" fillId="2" borderId="28" xfId="150" applyFont="1" applyFill="1" applyBorder="1"/>
    <xf numFmtId="164" fontId="11" fillId="2" borderId="17" xfId="150" applyFont="1" applyFill="1" applyBorder="1"/>
    <xf numFmtId="164" fontId="11" fillId="2" borderId="15" xfId="150" applyFont="1" applyFill="1" applyBorder="1"/>
    <xf numFmtId="164" fontId="11" fillId="2" borderId="19" xfId="150" applyFont="1" applyFill="1" applyBorder="1"/>
    <xf numFmtId="164" fontId="11" fillId="2" borderId="1" xfId="150" applyFont="1" applyFill="1" applyBorder="1"/>
    <xf numFmtId="164" fontId="11" fillId="2" borderId="29" xfId="150" applyFont="1" applyFill="1" applyBorder="1"/>
    <xf numFmtId="0" fontId="15" fillId="2" borderId="20" xfId="149" applyFont="1" applyFill="1" applyBorder="1"/>
    <xf numFmtId="0" fontId="15" fillId="2" borderId="12" xfId="149" applyFont="1" applyFill="1" applyBorder="1" applyAlignment="1">
      <alignment wrapText="1"/>
    </xf>
    <xf numFmtId="43" fontId="15" fillId="0" borderId="2" xfId="151" applyFont="1" applyFill="1" applyBorder="1"/>
    <xf numFmtId="164" fontId="15" fillId="2" borderId="7" xfId="149" applyNumberFormat="1" applyFont="1" applyFill="1" applyBorder="1"/>
    <xf numFmtId="164" fontId="15" fillId="2" borderId="25" xfId="149" applyNumberFormat="1" applyFont="1" applyFill="1" applyBorder="1"/>
    <xf numFmtId="164" fontId="15" fillId="2" borderId="0" xfId="149" applyNumberFormat="1" applyFont="1" applyFill="1"/>
    <xf numFmtId="164" fontId="11" fillId="0" borderId="1" xfId="150" applyFont="1" applyFill="1" applyBorder="1"/>
    <xf numFmtId="0" fontId="15" fillId="2" borderId="13" xfId="149" applyFont="1" applyFill="1" applyBorder="1"/>
    <xf numFmtId="0" fontId="15" fillId="2" borderId="4" xfId="149" applyFont="1" applyFill="1" applyBorder="1"/>
    <xf numFmtId="0" fontId="15" fillId="2" borderId="14" xfId="149" applyFont="1" applyFill="1" applyBorder="1"/>
    <xf numFmtId="164" fontId="15" fillId="2" borderId="13" xfId="150" applyFont="1" applyFill="1" applyBorder="1"/>
    <xf numFmtId="164" fontId="15" fillId="2" borderId="24" xfId="150" applyFont="1" applyFill="1" applyBorder="1"/>
    <xf numFmtId="164" fontId="15" fillId="2" borderId="4" xfId="150" applyFont="1" applyFill="1" applyBorder="1"/>
    <xf numFmtId="164" fontId="15" fillId="2" borderId="23" xfId="150" applyFont="1" applyFill="1" applyBorder="1"/>
    <xf numFmtId="0" fontId="15" fillId="2" borderId="16" xfId="149" applyFont="1" applyFill="1" applyBorder="1"/>
    <xf numFmtId="0" fontId="15" fillId="2" borderId="8" xfId="149" applyFont="1" applyFill="1" applyBorder="1"/>
    <xf numFmtId="0" fontId="15" fillId="2" borderId="18" xfId="149" applyFont="1" applyFill="1" applyBorder="1"/>
    <xf numFmtId="164" fontId="15" fillId="2" borderId="7" xfId="150" applyFont="1" applyFill="1" applyBorder="1" applyAlignment="1">
      <alignment horizontal="center" vertical="top" wrapText="1"/>
    </xf>
    <xf numFmtId="0" fontId="15" fillId="0" borderId="0" xfId="0" applyFont="1"/>
    <xf numFmtId="164" fontId="15" fillId="2" borderId="0" xfId="1" applyFont="1" applyFill="1" applyBorder="1"/>
    <xf numFmtId="0" fontId="11" fillId="2" borderId="13" xfId="149" applyFont="1" applyFill="1" applyBorder="1"/>
    <xf numFmtId="164" fontId="11" fillId="2" borderId="13" xfId="149" applyNumberFormat="1" applyFont="1" applyFill="1" applyBorder="1"/>
    <xf numFmtId="164" fontId="11" fillId="2" borderId="3" xfId="149" applyNumberFormat="1" applyFont="1" applyFill="1" applyBorder="1"/>
    <xf numFmtId="164" fontId="11" fillId="2" borderId="24" xfId="149" applyNumberFormat="1" applyFont="1" applyFill="1" applyBorder="1"/>
    <xf numFmtId="164" fontId="11" fillId="2" borderId="4" xfId="149" applyNumberFormat="1" applyFont="1" applyFill="1" applyBorder="1"/>
    <xf numFmtId="164" fontId="11" fillId="2" borderId="23" xfId="149" applyNumberFormat="1" applyFont="1" applyFill="1" applyBorder="1"/>
    <xf numFmtId="164" fontId="15" fillId="2" borderId="0" xfId="150" applyFont="1" applyFill="1"/>
    <xf numFmtId="43" fontId="15" fillId="2" borderId="0" xfId="149" applyNumberFormat="1" applyFont="1" applyFill="1"/>
    <xf numFmtId="0" fontId="15" fillId="2" borderId="0" xfId="149" applyFont="1" applyFill="1" applyAlignment="1">
      <alignment horizontal="justify" vertical="center" wrapText="1"/>
    </xf>
    <xf numFmtId="0" fontId="17" fillId="2" borderId="0" xfId="149" applyFont="1" applyFill="1"/>
    <xf numFmtId="0" fontId="11" fillId="2" borderId="8" xfId="149" applyFont="1" applyFill="1" applyBorder="1"/>
    <xf numFmtId="0" fontId="11" fillId="2" borderId="26" xfId="149" applyFont="1" applyFill="1" applyBorder="1" applyAlignment="1">
      <alignment horizontal="center" wrapText="1"/>
    </xf>
    <xf numFmtId="0" fontId="17" fillId="0" borderId="0" xfId="0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/>
    </xf>
    <xf numFmtId="0" fontId="11" fillId="2" borderId="10" xfId="149" applyFont="1" applyFill="1" applyBorder="1" applyAlignment="1">
      <alignment horizontal="center" vertical="center" wrapText="1"/>
    </xf>
    <xf numFmtId="0" fontId="11" fillId="2" borderId="6" xfId="149" applyFont="1" applyFill="1" applyBorder="1" applyAlignment="1">
      <alignment horizontal="center" vertical="center" wrapText="1"/>
    </xf>
    <xf numFmtId="0" fontId="11" fillId="2" borderId="7" xfId="149" applyFont="1" applyFill="1" applyBorder="1" applyAlignment="1">
      <alignment horizontal="center" vertical="center" wrapText="1"/>
    </xf>
    <xf numFmtId="0" fontId="11" fillId="2" borderId="0" xfId="149" applyFont="1" applyFill="1" applyAlignment="1">
      <alignment horizontal="center" vertical="center" wrapText="1"/>
    </xf>
    <xf numFmtId="0" fontId="11" fillId="2" borderId="13" xfId="149" applyFont="1" applyFill="1" applyBorder="1" applyAlignment="1">
      <alignment horizontal="center" vertical="center" wrapText="1"/>
    </xf>
    <xf numFmtId="0" fontId="11" fillId="2" borderId="4" xfId="149" applyFont="1" applyFill="1" applyBorder="1" applyAlignment="1">
      <alignment horizontal="center" vertical="center" wrapText="1"/>
    </xf>
    <xf numFmtId="0" fontId="11" fillId="2" borderId="10" xfId="149" applyFont="1" applyFill="1" applyBorder="1" applyAlignment="1">
      <alignment horizontal="center"/>
    </xf>
    <xf numFmtId="0" fontId="11" fillId="2" borderId="6" xfId="149" applyFont="1" applyFill="1" applyBorder="1" applyAlignment="1">
      <alignment horizontal="center"/>
    </xf>
    <xf numFmtId="2" fontId="11" fillId="2" borderId="6" xfId="149" applyNumberFormat="1" applyFont="1" applyFill="1" applyBorder="1" applyAlignment="1">
      <alignment horizontal="center" vertical="center" wrapText="1"/>
    </xf>
    <xf numFmtId="2" fontId="11" fillId="2" borderId="8" xfId="149" applyNumberFormat="1" applyFont="1" applyFill="1" applyBorder="1" applyAlignment="1">
      <alignment horizontal="center" vertical="center" wrapText="1"/>
    </xf>
  </cellXfs>
  <cellStyles count="152">
    <cellStyle name="20% - Accent1 2" xfId="17" xr:uid="{00000000-0005-0000-0000-000000000000}"/>
    <cellStyle name="20% - Accent2 2" xfId="16" xr:uid="{00000000-0005-0000-0000-000001000000}"/>
    <cellStyle name="20% - Accent3 2" xfId="18" xr:uid="{00000000-0005-0000-0000-000002000000}"/>
    <cellStyle name="20% - Accent4 2" xfId="19" xr:uid="{00000000-0005-0000-0000-000003000000}"/>
    <cellStyle name="20% - Accent5 2" xfId="20" xr:uid="{00000000-0005-0000-0000-000004000000}"/>
    <cellStyle name="20% - Accent6 2" xfId="21" xr:uid="{00000000-0005-0000-0000-000005000000}"/>
    <cellStyle name="40% - Accent1 2" xfId="22" xr:uid="{00000000-0005-0000-0000-000006000000}"/>
    <cellStyle name="40% - Accent2 2" xfId="23" xr:uid="{00000000-0005-0000-0000-000007000000}"/>
    <cellStyle name="40% - Accent3 2" xfId="24" xr:uid="{00000000-0005-0000-0000-000008000000}"/>
    <cellStyle name="40% - Accent4 2" xfId="25" xr:uid="{00000000-0005-0000-0000-000009000000}"/>
    <cellStyle name="40% - Accent5 2" xfId="26" xr:uid="{00000000-0005-0000-0000-00000A000000}"/>
    <cellStyle name="40% - Accent6 2" xfId="27" xr:uid="{00000000-0005-0000-0000-00000B000000}"/>
    <cellStyle name="60% - Accent1 2" xfId="28" xr:uid="{00000000-0005-0000-0000-00000C000000}"/>
    <cellStyle name="60% - Accent2 2" xfId="29" xr:uid="{00000000-0005-0000-0000-00000D000000}"/>
    <cellStyle name="60% - Accent3 2" xfId="30" xr:uid="{00000000-0005-0000-0000-00000E000000}"/>
    <cellStyle name="60% - Accent4 2" xfId="31" xr:uid="{00000000-0005-0000-0000-00000F000000}"/>
    <cellStyle name="60% - Accent5 2" xfId="32" xr:uid="{00000000-0005-0000-0000-000010000000}"/>
    <cellStyle name="60% - Accent6 2" xfId="33" xr:uid="{00000000-0005-0000-0000-000011000000}"/>
    <cellStyle name="Accent1 2" xfId="34" xr:uid="{00000000-0005-0000-0000-000012000000}"/>
    <cellStyle name="Accent2 2" xfId="35" xr:uid="{00000000-0005-0000-0000-000013000000}"/>
    <cellStyle name="Accent3 2" xfId="36" xr:uid="{00000000-0005-0000-0000-000014000000}"/>
    <cellStyle name="Accent4 2" xfId="37" xr:uid="{00000000-0005-0000-0000-000015000000}"/>
    <cellStyle name="Accent5 2" xfId="38" xr:uid="{00000000-0005-0000-0000-000016000000}"/>
    <cellStyle name="Accent6 2" xfId="39" xr:uid="{00000000-0005-0000-0000-000017000000}"/>
    <cellStyle name="Bad 2" xfId="40" xr:uid="{00000000-0005-0000-0000-000018000000}"/>
    <cellStyle name="Calculation 2" xfId="41" xr:uid="{00000000-0005-0000-0000-000019000000}"/>
    <cellStyle name="Check Cell 2" xfId="42" xr:uid="{00000000-0005-0000-0000-00001A000000}"/>
    <cellStyle name="Comma" xfId="1" builtinId="3"/>
    <cellStyle name="Comma 10" xfId="43" xr:uid="{00000000-0005-0000-0000-00001C000000}"/>
    <cellStyle name="Comma 10 10" xfId="148" xr:uid="{00000000-0005-0000-0000-00001D000000}"/>
    <cellStyle name="Comma 10 2" xfId="4" xr:uid="{00000000-0005-0000-0000-00001E000000}"/>
    <cellStyle name="Comma 10 2 2" xfId="13" xr:uid="{00000000-0005-0000-0000-00001F000000}"/>
    <cellStyle name="Comma 10 2 2 2" xfId="44" xr:uid="{00000000-0005-0000-0000-000020000000}"/>
    <cellStyle name="Comma 10 2 3" xfId="146" xr:uid="{00000000-0005-0000-0000-000021000000}"/>
    <cellStyle name="Comma 10 3" xfId="45" xr:uid="{00000000-0005-0000-0000-000022000000}"/>
    <cellStyle name="Comma 10 4" xfId="46" xr:uid="{00000000-0005-0000-0000-000023000000}"/>
    <cellStyle name="Comma 11" xfId="47" xr:uid="{00000000-0005-0000-0000-000024000000}"/>
    <cellStyle name="Comma 11 2" xfId="48" xr:uid="{00000000-0005-0000-0000-000025000000}"/>
    <cellStyle name="Comma 11 3" xfId="49" xr:uid="{00000000-0005-0000-0000-000026000000}"/>
    <cellStyle name="Comma 12" xfId="50" xr:uid="{00000000-0005-0000-0000-000027000000}"/>
    <cellStyle name="Comma 12 2" xfId="51" xr:uid="{00000000-0005-0000-0000-000028000000}"/>
    <cellStyle name="Comma 12 3" xfId="52" xr:uid="{00000000-0005-0000-0000-000029000000}"/>
    <cellStyle name="Comma 13" xfId="53" xr:uid="{00000000-0005-0000-0000-00002A000000}"/>
    <cellStyle name="Comma 13 13" xfId="54" xr:uid="{00000000-0005-0000-0000-00002B000000}"/>
    <cellStyle name="Comma 13 2" xfId="55" xr:uid="{00000000-0005-0000-0000-00002C000000}"/>
    <cellStyle name="Comma 13 2 2" xfId="56" xr:uid="{00000000-0005-0000-0000-00002D000000}"/>
    <cellStyle name="Comma 13 2 3" xfId="57" xr:uid="{00000000-0005-0000-0000-00002E000000}"/>
    <cellStyle name="Comma 13 2 4" xfId="58" xr:uid="{00000000-0005-0000-0000-00002F000000}"/>
    <cellStyle name="Comma 13 3" xfId="59" xr:uid="{00000000-0005-0000-0000-000030000000}"/>
    <cellStyle name="Comma 13 3 2" xfId="60" xr:uid="{00000000-0005-0000-0000-000031000000}"/>
    <cellStyle name="Comma 13 4" xfId="61" xr:uid="{00000000-0005-0000-0000-000032000000}"/>
    <cellStyle name="Comma 14" xfId="62" xr:uid="{00000000-0005-0000-0000-000033000000}"/>
    <cellStyle name="Comma 2" xfId="3" xr:uid="{00000000-0005-0000-0000-000034000000}"/>
    <cellStyle name="Comma 2 2" xfId="64" xr:uid="{00000000-0005-0000-0000-000035000000}"/>
    <cellStyle name="Comma 2 2 2" xfId="65" xr:uid="{00000000-0005-0000-0000-000036000000}"/>
    <cellStyle name="Comma 2 2 3" xfId="66" xr:uid="{00000000-0005-0000-0000-000037000000}"/>
    <cellStyle name="Comma 2 3" xfId="67" xr:uid="{00000000-0005-0000-0000-000038000000}"/>
    <cellStyle name="Comma 2 3 2" xfId="68" xr:uid="{00000000-0005-0000-0000-000039000000}"/>
    <cellStyle name="Comma 2 4" xfId="69" xr:uid="{00000000-0005-0000-0000-00003A000000}"/>
    <cellStyle name="Comma 2 4 2" xfId="70" xr:uid="{00000000-0005-0000-0000-00003B000000}"/>
    <cellStyle name="Comma 2 4 3" xfId="71" xr:uid="{00000000-0005-0000-0000-00003C000000}"/>
    <cellStyle name="Comma 2 5" xfId="72" xr:uid="{00000000-0005-0000-0000-00003D000000}"/>
    <cellStyle name="Comma 2 5 2" xfId="73" xr:uid="{00000000-0005-0000-0000-00003E000000}"/>
    <cellStyle name="Comma 2 6" xfId="74" xr:uid="{00000000-0005-0000-0000-00003F000000}"/>
    <cellStyle name="Comma 2 7" xfId="75" xr:uid="{00000000-0005-0000-0000-000040000000}"/>
    <cellStyle name="Comma 2 8" xfId="63" xr:uid="{00000000-0005-0000-0000-000041000000}"/>
    <cellStyle name="Comma 3" xfId="6" xr:uid="{00000000-0005-0000-0000-000042000000}"/>
    <cellStyle name="Comma 3 2" xfId="77" xr:uid="{00000000-0005-0000-0000-000043000000}"/>
    <cellStyle name="Comma 3 2 2" xfId="78" xr:uid="{00000000-0005-0000-0000-000044000000}"/>
    <cellStyle name="Comma 3 2 2 2" xfId="79" xr:uid="{00000000-0005-0000-0000-000045000000}"/>
    <cellStyle name="Comma 3 2 3" xfId="80" xr:uid="{00000000-0005-0000-0000-000046000000}"/>
    <cellStyle name="Comma 3 3" xfId="81" xr:uid="{00000000-0005-0000-0000-000047000000}"/>
    <cellStyle name="Comma 3 4" xfId="82" xr:uid="{00000000-0005-0000-0000-000048000000}"/>
    <cellStyle name="Comma 3 5" xfId="76" xr:uid="{00000000-0005-0000-0000-000049000000}"/>
    <cellStyle name="Comma 4" xfId="8" xr:uid="{00000000-0005-0000-0000-00004A000000}"/>
    <cellStyle name="Comma 4 2" xfId="84" xr:uid="{00000000-0005-0000-0000-00004B000000}"/>
    <cellStyle name="Comma 4 3" xfId="83" xr:uid="{00000000-0005-0000-0000-00004C000000}"/>
    <cellStyle name="Comma 4 4" xfId="150" xr:uid="{00000000-0005-0000-0000-00004D000000}"/>
    <cellStyle name="Comma 5" xfId="10" xr:uid="{00000000-0005-0000-0000-00004E000000}"/>
    <cellStyle name="Comma 5 2" xfId="86" xr:uid="{00000000-0005-0000-0000-00004F000000}"/>
    <cellStyle name="Comma 5 2 2" xfId="87" xr:uid="{00000000-0005-0000-0000-000050000000}"/>
    <cellStyle name="Comma 5 3" xfId="88" xr:uid="{00000000-0005-0000-0000-000051000000}"/>
    <cellStyle name="Comma 5 4" xfId="85" xr:uid="{00000000-0005-0000-0000-000052000000}"/>
    <cellStyle name="Comma 6" xfId="12" xr:uid="{00000000-0005-0000-0000-000053000000}"/>
    <cellStyle name="Comma 6 2" xfId="90" xr:uid="{00000000-0005-0000-0000-000054000000}"/>
    <cellStyle name="Comma 6 2 2" xfId="91" xr:uid="{00000000-0005-0000-0000-000055000000}"/>
    <cellStyle name="Comma 6 3" xfId="92" xr:uid="{00000000-0005-0000-0000-000056000000}"/>
    <cellStyle name="Comma 6 4" xfId="93" xr:uid="{00000000-0005-0000-0000-000057000000}"/>
    <cellStyle name="Comma 6 5" xfId="89" xr:uid="{00000000-0005-0000-0000-000058000000}"/>
    <cellStyle name="Comma 6 6" xfId="151" xr:uid="{00000000-0005-0000-0000-000059000000}"/>
    <cellStyle name="Comma 7" xfId="94" xr:uid="{00000000-0005-0000-0000-00005A000000}"/>
    <cellStyle name="Comma 7 2" xfId="95" xr:uid="{00000000-0005-0000-0000-00005B000000}"/>
    <cellStyle name="Comma 8" xfId="96" xr:uid="{00000000-0005-0000-0000-00005C000000}"/>
    <cellStyle name="Comma 8 2" xfId="97" xr:uid="{00000000-0005-0000-0000-00005D000000}"/>
    <cellStyle name="Comma 8 2 2" xfId="98" xr:uid="{00000000-0005-0000-0000-00005E000000}"/>
    <cellStyle name="Comma 8 3" xfId="99" xr:uid="{00000000-0005-0000-0000-00005F000000}"/>
    <cellStyle name="Comma 9" xfId="100" xr:uid="{00000000-0005-0000-0000-000060000000}"/>
    <cellStyle name="Comma 9 2" xfId="101" xr:uid="{00000000-0005-0000-0000-000061000000}"/>
    <cellStyle name="Comma 9 2 2" xfId="102" xr:uid="{00000000-0005-0000-0000-000062000000}"/>
    <cellStyle name="Comma 9 3" xfId="103" xr:uid="{00000000-0005-0000-0000-000063000000}"/>
    <cellStyle name="Explanatory Text 2" xfId="104" xr:uid="{00000000-0005-0000-0000-000064000000}"/>
    <cellStyle name="Good 2" xfId="105" xr:uid="{00000000-0005-0000-0000-000065000000}"/>
    <cellStyle name="Heading 1 2" xfId="106" xr:uid="{00000000-0005-0000-0000-000066000000}"/>
    <cellStyle name="Heading 2 2" xfId="107" xr:uid="{00000000-0005-0000-0000-000067000000}"/>
    <cellStyle name="Heading 3 2" xfId="108" xr:uid="{00000000-0005-0000-0000-000068000000}"/>
    <cellStyle name="Heading 4 2" xfId="109" xr:uid="{00000000-0005-0000-0000-000069000000}"/>
    <cellStyle name="Input 2" xfId="110" xr:uid="{00000000-0005-0000-0000-00006A000000}"/>
    <cellStyle name="Linked Cell 2" xfId="111" xr:uid="{00000000-0005-0000-0000-00006B000000}"/>
    <cellStyle name="Neutral 2" xfId="112" xr:uid="{00000000-0005-0000-0000-00006C000000}"/>
    <cellStyle name="Normal" xfId="0" builtinId="0"/>
    <cellStyle name="Normal 10" xfId="113" xr:uid="{00000000-0005-0000-0000-00006E000000}"/>
    <cellStyle name="Normal 11" xfId="114" xr:uid="{00000000-0005-0000-0000-00006F000000}"/>
    <cellStyle name="Normal 12" xfId="15" xr:uid="{00000000-0005-0000-0000-000070000000}"/>
    <cellStyle name="Normal 2" xfId="2" xr:uid="{00000000-0005-0000-0000-000071000000}"/>
    <cellStyle name="Normal 2 2" xfId="14" xr:uid="{00000000-0005-0000-0000-000072000000}"/>
    <cellStyle name="Normal 2 2 2" xfId="117" xr:uid="{00000000-0005-0000-0000-000073000000}"/>
    <cellStyle name="Normal 2 2 3" xfId="116" xr:uid="{00000000-0005-0000-0000-000074000000}"/>
    <cellStyle name="Normal 2 3" xfId="118" xr:uid="{00000000-0005-0000-0000-000075000000}"/>
    <cellStyle name="Normal 2 4" xfId="115" xr:uid="{00000000-0005-0000-0000-000076000000}"/>
    <cellStyle name="Normal 2 5 2" xfId="147" xr:uid="{00000000-0005-0000-0000-000077000000}"/>
    <cellStyle name="Normal 2_GENERAL JOURNALS.xls" xfId="119" xr:uid="{00000000-0005-0000-0000-000078000000}"/>
    <cellStyle name="Normal 3" xfId="5" xr:uid="{00000000-0005-0000-0000-000079000000}"/>
    <cellStyle name="Normal 3 2" xfId="121" xr:uid="{00000000-0005-0000-0000-00007A000000}"/>
    <cellStyle name="Normal 3 3" xfId="122" xr:uid="{00000000-0005-0000-0000-00007B000000}"/>
    <cellStyle name="Normal 3 4" xfId="123" xr:uid="{00000000-0005-0000-0000-00007C000000}"/>
    <cellStyle name="Normal 3 5" xfId="124" xr:uid="{00000000-0005-0000-0000-00007D000000}"/>
    <cellStyle name="Normal 3 6" xfId="120" xr:uid="{00000000-0005-0000-0000-00007E000000}"/>
    <cellStyle name="Normal 3_General Fund Jan09" xfId="125" xr:uid="{00000000-0005-0000-0000-00007F000000}"/>
    <cellStyle name="Normal 4" xfId="7" xr:uid="{00000000-0005-0000-0000-000080000000}"/>
    <cellStyle name="Normal 4 2" xfId="127" xr:uid="{00000000-0005-0000-0000-000081000000}"/>
    <cellStyle name="Normal 4 3" xfId="126" xr:uid="{00000000-0005-0000-0000-000082000000}"/>
    <cellStyle name="Normal 4 4" xfId="149" xr:uid="{00000000-0005-0000-0000-000083000000}"/>
    <cellStyle name="Normal 5" xfId="9" xr:uid="{00000000-0005-0000-0000-000084000000}"/>
    <cellStyle name="Normal 5 2" xfId="129" xr:uid="{00000000-0005-0000-0000-000085000000}"/>
    <cellStyle name="Normal 5 3" xfId="128" xr:uid="{00000000-0005-0000-0000-000086000000}"/>
    <cellStyle name="Normal 6" xfId="11" xr:uid="{00000000-0005-0000-0000-000087000000}"/>
    <cellStyle name="Normal 6 2" xfId="131" xr:uid="{00000000-0005-0000-0000-000088000000}"/>
    <cellStyle name="Normal 6 3" xfId="132" xr:uid="{00000000-0005-0000-0000-000089000000}"/>
    <cellStyle name="Normal 6 4" xfId="130" xr:uid="{00000000-0005-0000-0000-00008A000000}"/>
    <cellStyle name="Normal 7" xfId="133" xr:uid="{00000000-0005-0000-0000-00008B000000}"/>
    <cellStyle name="Normal 7 2" xfId="134" xr:uid="{00000000-0005-0000-0000-00008C000000}"/>
    <cellStyle name="Normal 8" xfId="135" xr:uid="{00000000-0005-0000-0000-00008D000000}"/>
    <cellStyle name="Normal 8 2" xfId="136" xr:uid="{00000000-0005-0000-0000-00008E000000}"/>
    <cellStyle name="Normal 9" xfId="137" xr:uid="{00000000-0005-0000-0000-00008F000000}"/>
    <cellStyle name="Note 2" xfId="138" xr:uid="{00000000-0005-0000-0000-000090000000}"/>
    <cellStyle name="Output 2" xfId="139" xr:uid="{00000000-0005-0000-0000-000091000000}"/>
    <cellStyle name="Percent 2" xfId="140" xr:uid="{00000000-0005-0000-0000-000092000000}"/>
    <cellStyle name="Percent 3" xfId="141" xr:uid="{00000000-0005-0000-0000-000093000000}"/>
    <cellStyle name="Percent 3 2" xfId="142" xr:uid="{00000000-0005-0000-0000-000094000000}"/>
    <cellStyle name="Title 2" xfId="143" xr:uid="{00000000-0005-0000-0000-000095000000}"/>
    <cellStyle name="Total 2" xfId="144" xr:uid="{00000000-0005-0000-0000-000096000000}"/>
    <cellStyle name="Warning Text 2" xfId="145" xr:uid="{00000000-0005-0000-0000-00009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4"/>
  <sheetViews>
    <sheetView tabSelected="1" zoomScaleNormal="100" zoomScaleSheetLayoutView="100" zoomScalePageLayoutView="70" workbookViewId="0">
      <selection sqref="A1:F1"/>
    </sheetView>
  </sheetViews>
  <sheetFormatPr defaultColWidth="9.33203125" defaultRowHeight="15" customHeight="1" x14ac:dyDescent="0.25"/>
  <cols>
    <col min="1" max="1" width="40.33203125" style="2" customWidth="1"/>
    <col min="2" max="2" width="5.44140625" style="2" bestFit="1" customWidth="1"/>
    <col min="3" max="3" width="3" style="2" customWidth="1"/>
    <col min="4" max="4" width="19.6640625" style="2" bestFit="1" customWidth="1"/>
    <col min="5" max="5" width="3" style="2" customWidth="1"/>
    <col min="6" max="6" width="20.33203125" style="2" bestFit="1" customWidth="1"/>
    <col min="7" max="16384" width="9.33203125" style="2"/>
  </cols>
  <sheetData>
    <row r="1" spans="1:6" ht="15.6" x14ac:dyDescent="0.25">
      <c r="A1" s="194" t="s">
        <v>0</v>
      </c>
      <c r="B1" s="194"/>
      <c r="C1" s="194"/>
      <c r="D1" s="194"/>
      <c r="E1" s="194"/>
      <c r="F1" s="194"/>
    </row>
    <row r="2" spans="1:6" ht="15" customHeight="1" x14ac:dyDescent="0.25">
      <c r="A2" s="194" t="s">
        <v>151</v>
      </c>
      <c r="B2" s="194"/>
      <c r="C2" s="194"/>
      <c r="D2" s="194"/>
      <c r="E2" s="194"/>
      <c r="F2" s="194"/>
    </row>
    <row r="3" spans="1:6" ht="15" customHeight="1" x14ac:dyDescent="0.25">
      <c r="A3" s="195" t="s">
        <v>171</v>
      </c>
      <c r="B3" s="195"/>
      <c r="C3" s="195"/>
      <c r="D3" s="195"/>
      <c r="E3" s="195"/>
      <c r="F3" s="195"/>
    </row>
    <row r="4" spans="1:6" ht="15" customHeight="1" x14ac:dyDescent="0.25">
      <c r="A4" s="196" t="s">
        <v>168</v>
      </c>
      <c r="B4" s="196"/>
      <c r="C4" s="196"/>
      <c r="D4" s="196"/>
      <c r="E4" s="196"/>
      <c r="F4" s="196"/>
    </row>
    <row r="5" spans="1:6" ht="15" customHeight="1" x14ac:dyDescent="0.3">
      <c r="A5" s="14"/>
      <c r="B5" s="14"/>
      <c r="C5" s="15"/>
      <c r="D5" s="14"/>
      <c r="E5" s="15"/>
      <c r="F5" s="15"/>
    </row>
    <row r="6" spans="1:6" ht="15" customHeight="1" x14ac:dyDescent="0.3">
      <c r="A6" s="15"/>
      <c r="B6" s="15"/>
      <c r="C6" s="15"/>
      <c r="D6" s="15"/>
      <c r="E6" s="15"/>
      <c r="F6" s="15"/>
    </row>
    <row r="7" spans="1:6" ht="31.2" x14ac:dyDescent="0.3">
      <c r="A7" s="15"/>
      <c r="B7" s="99" t="s">
        <v>1</v>
      </c>
      <c r="C7" s="100"/>
      <c r="D7" s="99">
        <v>2023</v>
      </c>
      <c r="E7" s="100"/>
      <c r="F7" s="101" t="s">
        <v>169</v>
      </c>
    </row>
    <row r="8" spans="1:6" ht="15" customHeight="1" x14ac:dyDescent="0.25">
      <c r="A8" s="9" t="s">
        <v>2</v>
      </c>
      <c r="B8" s="16"/>
      <c r="C8" s="7"/>
      <c r="D8" s="16"/>
      <c r="E8" s="7"/>
      <c r="F8" s="16"/>
    </row>
    <row r="9" spans="1:6" ht="15" customHeight="1" x14ac:dyDescent="0.25">
      <c r="A9" s="17" t="s">
        <v>3</v>
      </c>
      <c r="B9" s="16"/>
      <c r="C9" s="7"/>
      <c r="D9" s="16"/>
      <c r="E9" s="7"/>
      <c r="F9" s="16"/>
    </row>
    <row r="10" spans="1:6" ht="15" customHeight="1" x14ac:dyDescent="0.25">
      <c r="A10" s="18" t="s">
        <v>4</v>
      </c>
      <c r="B10" s="19">
        <v>4</v>
      </c>
      <c r="C10" s="7"/>
      <c r="D10" s="20">
        <v>3316309606.3699999</v>
      </c>
      <c r="E10" s="29"/>
      <c r="F10" s="20">
        <v>3686847095.29</v>
      </c>
    </row>
    <row r="11" spans="1:6" ht="15" customHeight="1" x14ac:dyDescent="0.25">
      <c r="A11" s="22" t="s">
        <v>80</v>
      </c>
      <c r="B11" s="19">
        <v>5</v>
      </c>
      <c r="C11" s="7"/>
      <c r="D11" s="20">
        <v>290073.40000000002</v>
      </c>
      <c r="E11" s="29"/>
      <c r="F11" s="20">
        <v>290073.40000000002</v>
      </c>
    </row>
    <row r="12" spans="1:6" ht="15" customHeight="1" x14ac:dyDescent="0.25">
      <c r="A12" s="18" t="s">
        <v>5</v>
      </c>
      <c r="B12" s="19">
        <v>6</v>
      </c>
      <c r="C12" s="23"/>
      <c r="D12" s="20">
        <v>238945289.76000002</v>
      </c>
      <c r="E12" s="29"/>
      <c r="F12" s="20">
        <v>189322975.21000004</v>
      </c>
    </row>
    <row r="13" spans="1:6" ht="15" customHeight="1" x14ac:dyDescent="0.25">
      <c r="A13" s="18" t="s">
        <v>6</v>
      </c>
      <c r="B13" s="19">
        <v>7</v>
      </c>
      <c r="C13" s="7"/>
      <c r="D13" s="20">
        <v>208849978.86000001</v>
      </c>
      <c r="E13" s="29"/>
      <c r="F13" s="20">
        <v>90885709.75</v>
      </c>
    </row>
    <row r="14" spans="1:6" ht="15" customHeight="1" x14ac:dyDescent="0.25">
      <c r="A14" s="25" t="s">
        <v>103</v>
      </c>
      <c r="B14" s="19">
        <v>8</v>
      </c>
      <c r="C14" s="26"/>
      <c r="D14" s="27">
        <v>20510364.91</v>
      </c>
      <c r="E14" s="58"/>
      <c r="F14" s="27">
        <v>6301155.9100000001</v>
      </c>
    </row>
    <row r="15" spans="1:6" ht="19.2" x14ac:dyDescent="0.6">
      <c r="A15" s="9" t="s">
        <v>7</v>
      </c>
      <c r="B15" s="19"/>
      <c r="C15" s="26"/>
      <c r="D15" s="62">
        <f>SUM(D10:D14)</f>
        <v>3784905313.3000002</v>
      </c>
      <c r="E15" s="58"/>
      <c r="F15" s="63">
        <f>SUM(F10:F14)</f>
        <v>3973647009.5599999</v>
      </c>
    </row>
    <row r="16" spans="1:6" ht="15" customHeight="1" x14ac:dyDescent="0.3">
      <c r="A16" s="16"/>
      <c r="B16" s="16"/>
      <c r="C16" s="7"/>
      <c r="D16" s="64"/>
      <c r="E16" s="29"/>
      <c r="F16" s="65"/>
    </row>
    <row r="17" spans="1:6" ht="15" customHeight="1" x14ac:dyDescent="0.3">
      <c r="A17" s="17" t="s">
        <v>8</v>
      </c>
      <c r="B17" s="16"/>
      <c r="C17" s="7"/>
      <c r="D17" s="64"/>
      <c r="E17" s="29"/>
      <c r="F17" s="65"/>
    </row>
    <row r="18" spans="1:6" ht="15" customHeight="1" x14ac:dyDescent="0.25">
      <c r="A18" s="16" t="s">
        <v>5</v>
      </c>
      <c r="B18" s="19">
        <v>6</v>
      </c>
      <c r="C18" s="7"/>
      <c r="D18" s="64">
        <v>0</v>
      </c>
      <c r="E18" s="29"/>
      <c r="F18" s="64">
        <v>0</v>
      </c>
    </row>
    <row r="19" spans="1:6" ht="15" customHeight="1" x14ac:dyDescent="0.25">
      <c r="A19" s="18" t="s">
        <v>9</v>
      </c>
      <c r="B19" s="19">
        <v>9</v>
      </c>
      <c r="C19" s="23"/>
      <c r="D19" s="66">
        <v>5936101742.8600035</v>
      </c>
      <c r="E19" s="29"/>
      <c r="F19" s="66">
        <v>5199388204.0300016</v>
      </c>
    </row>
    <row r="20" spans="1:6" ht="15" customHeight="1" x14ac:dyDescent="0.25">
      <c r="A20" s="16" t="s">
        <v>10</v>
      </c>
      <c r="B20" s="19">
        <v>10</v>
      </c>
      <c r="C20" s="26"/>
      <c r="D20" s="27">
        <v>609192.42999999993</v>
      </c>
      <c r="E20" s="58"/>
      <c r="F20" s="27">
        <v>155375</v>
      </c>
    </row>
    <row r="21" spans="1:6" ht="15" customHeight="1" x14ac:dyDescent="0.25">
      <c r="A21" s="9" t="s">
        <v>11</v>
      </c>
      <c r="B21" s="19"/>
      <c r="C21" s="26"/>
      <c r="D21" s="62">
        <f>SUM(D18:D20)</f>
        <v>5936710935.2900038</v>
      </c>
      <c r="E21" s="58"/>
      <c r="F21" s="67">
        <f>SUM(F18:F20)</f>
        <v>5199543579.0300016</v>
      </c>
    </row>
    <row r="22" spans="1:6" ht="15" customHeight="1" x14ac:dyDescent="0.45">
      <c r="A22" s="9"/>
      <c r="B22" s="19"/>
      <c r="C22" s="26"/>
      <c r="D22" s="62"/>
      <c r="E22" s="58"/>
      <c r="F22" s="68"/>
    </row>
    <row r="23" spans="1:6" ht="19.2" x14ac:dyDescent="0.6">
      <c r="A23" s="9" t="s">
        <v>12</v>
      </c>
      <c r="B23" s="19"/>
      <c r="C23" s="26"/>
      <c r="D23" s="62">
        <f>D15+D21</f>
        <v>9721616248.590004</v>
      </c>
      <c r="E23" s="58"/>
      <c r="F23" s="63">
        <f>F21+F15</f>
        <v>9173190588.5900021</v>
      </c>
    </row>
    <row r="24" spans="1:6" ht="15" customHeight="1" x14ac:dyDescent="0.25">
      <c r="A24" s="16"/>
      <c r="B24" s="19"/>
      <c r="C24" s="7"/>
      <c r="D24" s="20"/>
      <c r="E24" s="29"/>
      <c r="F24" s="29"/>
    </row>
    <row r="25" spans="1:6" ht="15" customHeight="1" x14ac:dyDescent="0.3">
      <c r="A25" s="9" t="s">
        <v>13</v>
      </c>
      <c r="B25" s="19"/>
      <c r="C25" s="7"/>
      <c r="D25" s="20"/>
      <c r="E25" s="29"/>
      <c r="F25" s="69"/>
    </row>
    <row r="26" spans="1:6" ht="15" customHeight="1" x14ac:dyDescent="0.25">
      <c r="A26" s="17" t="s">
        <v>14</v>
      </c>
      <c r="B26" s="19"/>
      <c r="C26" s="7"/>
      <c r="D26" s="20"/>
      <c r="E26" s="29"/>
      <c r="F26" s="29"/>
    </row>
    <row r="27" spans="1:6" ht="15" customHeight="1" x14ac:dyDescent="0.25">
      <c r="A27" s="18" t="s">
        <v>15</v>
      </c>
      <c r="B27" s="19">
        <v>11</v>
      </c>
      <c r="C27" s="7"/>
      <c r="D27" s="20">
        <v>658399971.74000001</v>
      </c>
      <c r="E27" s="29"/>
      <c r="F27" s="20">
        <v>449884930.25999999</v>
      </c>
    </row>
    <row r="28" spans="1:6" ht="15" customHeight="1" x14ac:dyDescent="0.25">
      <c r="A28" s="18" t="s">
        <v>16</v>
      </c>
      <c r="B28" s="19">
        <v>11</v>
      </c>
      <c r="C28" s="7"/>
      <c r="D28" s="20">
        <v>200758407.92000002</v>
      </c>
      <c r="E28" s="29"/>
      <c r="F28" s="20">
        <v>95070537.469999999</v>
      </c>
    </row>
    <row r="29" spans="1:6" ht="15" customHeight="1" x14ac:dyDescent="0.25">
      <c r="A29" s="18" t="s">
        <v>17</v>
      </c>
      <c r="B29" s="19">
        <v>11</v>
      </c>
      <c r="C29" s="7"/>
      <c r="D29" s="20">
        <v>93454225.310000002</v>
      </c>
      <c r="E29" s="29"/>
      <c r="F29" s="20">
        <v>110585618.89</v>
      </c>
    </row>
    <row r="30" spans="1:6" ht="15" customHeight="1" x14ac:dyDescent="0.25">
      <c r="A30" s="18" t="s">
        <v>18</v>
      </c>
      <c r="B30" s="19">
        <v>11</v>
      </c>
      <c r="C30" s="7"/>
      <c r="D30" s="20">
        <v>126180683.53</v>
      </c>
      <c r="E30" s="29"/>
      <c r="F30" s="20">
        <v>77324297.270000011</v>
      </c>
    </row>
    <row r="31" spans="1:6" ht="15" customHeight="1" x14ac:dyDescent="0.25">
      <c r="A31" s="18" t="s">
        <v>155</v>
      </c>
      <c r="B31" s="19">
        <v>11</v>
      </c>
      <c r="C31" s="7"/>
      <c r="D31" s="20">
        <v>1266396.8500000001</v>
      </c>
      <c r="E31" s="29"/>
      <c r="F31" s="20">
        <v>499172.18</v>
      </c>
    </row>
    <row r="32" spans="1:6" ht="15" customHeight="1" x14ac:dyDescent="0.25">
      <c r="A32" s="18" t="s">
        <v>19</v>
      </c>
      <c r="B32" s="19">
        <v>11</v>
      </c>
      <c r="C32" s="26"/>
      <c r="D32" s="27">
        <v>31353991.529999997</v>
      </c>
      <c r="E32" s="58"/>
      <c r="F32" s="27">
        <v>98367229.719999999</v>
      </c>
    </row>
    <row r="33" spans="1:6" ht="19.2" x14ac:dyDescent="0.25">
      <c r="A33" s="9" t="s">
        <v>20</v>
      </c>
      <c r="B33" s="19"/>
      <c r="C33" s="26"/>
      <c r="D33" s="62">
        <f>SUM(D27:D32)</f>
        <v>1111413676.8799999</v>
      </c>
      <c r="E33" s="58"/>
      <c r="F33" s="62">
        <f>SUM(F27:F32)</f>
        <v>831731785.78999996</v>
      </c>
    </row>
    <row r="34" spans="1:6" ht="15" customHeight="1" x14ac:dyDescent="0.3">
      <c r="A34" s="16"/>
      <c r="B34" s="19"/>
      <c r="C34" s="7"/>
      <c r="D34" s="20"/>
      <c r="E34" s="29"/>
      <c r="F34" s="70"/>
    </row>
    <row r="35" spans="1:6" ht="15" customHeight="1" x14ac:dyDescent="0.3">
      <c r="A35" s="17" t="s">
        <v>21</v>
      </c>
      <c r="B35" s="19"/>
      <c r="C35" s="7"/>
      <c r="D35" s="20"/>
      <c r="E35" s="29"/>
      <c r="F35" s="70"/>
    </row>
    <row r="36" spans="1:6" ht="15" customHeight="1" x14ac:dyDescent="0.25">
      <c r="A36" s="18" t="s">
        <v>15</v>
      </c>
      <c r="B36" s="19">
        <v>11</v>
      </c>
      <c r="C36" s="27"/>
      <c r="D36" s="27">
        <v>177371485.06</v>
      </c>
      <c r="E36" s="27"/>
      <c r="F36" s="27">
        <v>188510533.99000001</v>
      </c>
    </row>
    <row r="37" spans="1:6" ht="15" customHeight="1" x14ac:dyDescent="0.25">
      <c r="A37" s="9" t="s">
        <v>22</v>
      </c>
      <c r="B37" s="19"/>
      <c r="C37" s="26"/>
      <c r="D37" s="62">
        <f>D36</f>
        <v>177371485.06</v>
      </c>
      <c r="E37" s="58"/>
      <c r="F37" s="62">
        <f>F36</f>
        <v>188510533.99000001</v>
      </c>
    </row>
    <row r="38" spans="1:6" ht="15" customHeight="1" x14ac:dyDescent="0.3">
      <c r="A38" s="16"/>
      <c r="B38" s="7"/>
      <c r="C38" s="7"/>
      <c r="D38" s="28"/>
      <c r="E38" s="29"/>
      <c r="F38" s="69"/>
    </row>
    <row r="39" spans="1:6" ht="19.2" x14ac:dyDescent="0.25">
      <c r="A39" s="9" t="s">
        <v>23</v>
      </c>
      <c r="B39" s="7"/>
      <c r="C39" s="26"/>
      <c r="D39" s="62">
        <f>D33+D37</f>
        <v>1288785161.9399998</v>
      </c>
      <c r="E39" s="58"/>
      <c r="F39" s="62">
        <f>F37+F33</f>
        <v>1020242319.78</v>
      </c>
    </row>
    <row r="40" spans="1:6" ht="15" customHeight="1" x14ac:dyDescent="0.3">
      <c r="A40" s="9"/>
      <c r="B40" s="7"/>
      <c r="C40" s="7"/>
      <c r="D40" s="29"/>
      <c r="E40" s="29"/>
      <c r="F40" s="71"/>
    </row>
    <row r="41" spans="1:6" ht="15" customHeight="1" x14ac:dyDescent="0.3">
      <c r="A41" s="9" t="s">
        <v>24</v>
      </c>
      <c r="B41" s="7"/>
      <c r="C41" s="7"/>
      <c r="D41" s="29"/>
      <c r="E41" s="29"/>
      <c r="F41" s="71"/>
    </row>
    <row r="42" spans="1:6" ht="15" customHeight="1" x14ac:dyDescent="0.25">
      <c r="A42" s="18" t="s">
        <v>79</v>
      </c>
      <c r="B42" s="88">
        <v>12</v>
      </c>
      <c r="C42" s="26"/>
      <c r="D42" s="72">
        <f>'Changes in Net Assets'!C18</f>
        <v>8432831086.6500006</v>
      </c>
      <c r="E42" s="58"/>
      <c r="F42" s="72">
        <f>'Changes in Net Assets'!E18</f>
        <v>8152948268.8100004</v>
      </c>
    </row>
    <row r="43" spans="1:6" ht="20.25" customHeight="1" x14ac:dyDescent="0.25">
      <c r="A43" s="9" t="s">
        <v>25</v>
      </c>
      <c r="B43" s="7"/>
      <c r="C43" s="31"/>
      <c r="D43" s="30">
        <f>D39+D42</f>
        <v>9721616248.5900002</v>
      </c>
      <c r="E43" s="59"/>
      <c r="F43" s="30">
        <f>F39+F42</f>
        <v>9173190588.5900002</v>
      </c>
    </row>
    <row r="44" spans="1:6" ht="15" customHeight="1" x14ac:dyDescent="0.25">
      <c r="C44" s="24"/>
      <c r="D44" s="21"/>
      <c r="E44" s="21"/>
      <c r="F44" s="21"/>
    </row>
    <row r="45" spans="1:6" ht="15" customHeight="1" x14ac:dyDescent="0.25">
      <c r="A45" s="197" t="s">
        <v>26</v>
      </c>
      <c r="B45" s="197"/>
      <c r="C45" s="197"/>
      <c r="D45" s="197"/>
      <c r="E45" s="197"/>
      <c r="F45" s="197"/>
    </row>
    <row r="46" spans="1:6" ht="15" customHeight="1" x14ac:dyDescent="0.25">
      <c r="D46" s="21"/>
      <c r="E46" s="21"/>
      <c r="F46" s="21"/>
    </row>
    <row r="47" spans="1:6" ht="15" customHeight="1" x14ac:dyDescent="0.25">
      <c r="D47" s="24"/>
      <c r="F47" s="24"/>
    </row>
    <row r="49" spans="1:2" ht="15" customHeight="1" x14ac:dyDescent="0.25">
      <c r="A49" s="3"/>
    </row>
    <row r="54" spans="1:2" ht="15" customHeight="1" x14ac:dyDescent="0.25">
      <c r="B54" s="60"/>
    </row>
  </sheetData>
  <sheetProtection algorithmName="SHA-512" hashValue="pk6q3Nf4pdavNyucI1mbpygyKN3ABN7s4lsVFyaSqwRdD7O6pt1dQ+0XWSECBV3pXCHRIPwePv/GOjPWbByFhg==" saltValue="n7xkoKYMrX5NB4Q3kQqgKA==" spinCount="100000" sheet="1" objects="1" scenarios="1" selectLockedCells="1" selectUnlockedCells="1"/>
  <mergeCells count="5">
    <mergeCell ref="A1:F1"/>
    <mergeCell ref="A2:F2"/>
    <mergeCell ref="A3:F3"/>
    <mergeCell ref="A4:F4"/>
    <mergeCell ref="A45:F45"/>
  </mergeCells>
  <pageMargins left="1.5000000000000002" right="0.98425196850393704" top="1" bottom="0.98425196850393704" header="0" footer="0.31496062992125984"/>
  <pageSetup scale="84" firstPageNumber="4" orientation="portrait" useFirstPageNumber="1" horizontalDpi="4294967293" r:id="rId1"/>
  <headerFooter>
    <oddFooter>&amp;C&amp;"Times New Roman,Regular"&amp;12 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5"/>
  <sheetViews>
    <sheetView zoomScaleNormal="100" zoomScaleSheetLayoutView="100" zoomScalePageLayoutView="80" workbookViewId="0">
      <selection sqref="A1:F1"/>
    </sheetView>
  </sheetViews>
  <sheetFormatPr defaultColWidth="9.33203125" defaultRowHeight="13.2" x14ac:dyDescent="0.25"/>
  <cols>
    <col min="1" max="1" width="52.6640625" style="2" customWidth="1"/>
    <col min="2" max="2" width="8.6640625" style="2" customWidth="1"/>
    <col min="3" max="3" width="2.33203125" style="2" customWidth="1"/>
    <col min="4" max="4" width="20.33203125" style="2" bestFit="1" customWidth="1"/>
    <col min="5" max="5" width="2.33203125" style="2" customWidth="1"/>
    <col min="6" max="6" width="20.33203125" style="2" bestFit="1" customWidth="1"/>
    <col min="7" max="7" width="16.5546875" style="2" bestFit="1" customWidth="1"/>
    <col min="8" max="16384" width="9.33203125" style="2"/>
  </cols>
  <sheetData>
    <row r="1" spans="1:6" ht="15.6" x14ac:dyDescent="0.25">
      <c r="A1" s="194" t="s">
        <v>0</v>
      </c>
      <c r="B1" s="194"/>
      <c r="C1" s="194"/>
      <c r="D1" s="194"/>
      <c r="E1" s="194"/>
      <c r="F1" s="194"/>
    </row>
    <row r="2" spans="1:6" ht="15.6" x14ac:dyDescent="0.25">
      <c r="A2" s="194" t="s">
        <v>152</v>
      </c>
      <c r="B2" s="194"/>
      <c r="C2" s="194"/>
      <c r="D2" s="194"/>
      <c r="E2" s="194"/>
      <c r="F2" s="194"/>
    </row>
    <row r="3" spans="1:6" ht="15.6" x14ac:dyDescent="0.25">
      <c r="A3" s="194" t="s">
        <v>167</v>
      </c>
      <c r="B3" s="194"/>
      <c r="C3" s="194"/>
      <c r="D3" s="194"/>
      <c r="E3" s="194"/>
      <c r="F3" s="194"/>
    </row>
    <row r="4" spans="1:6" ht="15.6" x14ac:dyDescent="0.25">
      <c r="A4" s="196" t="s">
        <v>168</v>
      </c>
      <c r="B4" s="196"/>
      <c r="C4" s="196"/>
      <c r="D4" s="196"/>
      <c r="E4" s="196"/>
      <c r="F4" s="196"/>
    </row>
    <row r="5" spans="1:6" ht="15" customHeight="1" x14ac:dyDescent="0.3">
      <c r="A5" s="14"/>
      <c r="B5" s="14"/>
      <c r="C5" s="15"/>
      <c r="D5" s="14"/>
      <c r="E5" s="15"/>
      <c r="F5" s="15"/>
    </row>
    <row r="6" spans="1:6" ht="15" customHeight="1" x14ac:dyDescent="0.3">
      <c r="A6" s="32"/>
      <c r="B6" s="32"/>
      <c r="C6" s="15"/>
      <c r="D6" s="32"/>
      <c r="E6" s="15"/>
      <c r="F6" s="15"/>
    </row>
    <row r="7" spans="1:6" ht="31.2" x14ac:dyDescent="0.25">
      <c r="A7" s="32"/>
      <c r="B7" s="99" t="s">
        <v>1</v>
      </c>
      <c r="C7" s="102"/>
      <c r="D7" s="99">
        <v>2023</v>
      </c>
      <c r="E7" s="102"/>
      <c r="F7" s="101" t="s">
        <v>169</v>
      </c>
    </row>
    <row r="8" spans="1:6" ht="15" customHeight="1" x14ac:dyDescent="0.25">
      <c r="A8" s="17" t="s">
        <v>27</v>
      </c>
      <c r="B8" s="16"/>
      <c r="C8" s="7"/>
      <c r="D8" s="16"/>
      <c r="E8" s="7"/>
      <c r="F8" s="7"/>
    </row>
    <row r="9" spans="1:6" ht="15" customHeight="1" x14ac:dyDescent="0.25">
      <c r="A9" s="16" t="s">
        <v>28</v>
      </c>
      <c r="B9" s="19">
        <v>13</v>
      </c>
      <c r="C9" s="7"/>
      <c r="D9" s="33">
        <v>159548472.24000004</v>
      </c>
      <c r="E9" s="7"/>
      <c r="F9" s="33">
        <v>237338077.69000003</v>
      </c>
    </row>
    <row r="10" spans="1:6" ht="15" customHeight="1" x14ac:dyDescent="0.25">
      <c r="A10" s="16" t="s">
        <v>29</v>
      </c>
      <c r="B10" s="19">
        <v>13</v>
      </c>
      <c r="C10" s="7"/>
      <c r="D10" s="33">
        <v>1700978004</v>
      </c>
      <c r="E10" s="7"/>
      <c r="F10" s="33">
        <v>1996850246</v>
      </c>
    </row>
    <row r="11" spans="1:6" ht="15" customHeight="1" x14ac:dyDescent="0.25">
      <c r="A11" s="16" t="s">
        <v>58</v>
      </c>
      <c r="B11" s="19">
        <v>13</v>
      </c>
      <c r="C11" s="7"/>
      <c r="D11" s="33">
        <v>346613669.5</v>
      </c>
      <c r="E11" s="7"/>
      <c r="F11" s="33">
        <v>825382029.5</v>
      </c>
    </row>
    <row r="12" spans="1:6" ht="15" customHeight="1" x14ac:dyDescent="0.25">
      <c r="A12" s="16" t="s">
        <v>30</v>
      </c>
      <c r="B12" s="19">
        <v>13</v>
      </c>
      <c r="C12" s="7"/>
      <c r="D12" s="29">
        <v>279067.43</v>
      </c>
      <c r="E12" s="7"/>
      <c r="F12" s="29">
        <v>35431.879999999997</v>
      </c>
    </row>
    <row r="13" spans="1:6" ht="15" customHeight="1" x14ac:dyDescent="0.25">
      <c r="A13" s="16" t="s">
        <v>31</v>
      </c>
      <c r="B13" s="19">
        <v>14</v>
      </c>
      <c r="C13" s="7"/>
      <c r="D13" s="33">
        <v>232147569.45000002</v>
      </c>
      <c r="E13" s="7"/>
      <c r="F13" s="33">
        <v>138513390.71000001</v>
      </c>
    </row>
    <row r="14" spans="1:6" ht="15" customHeight="1" x14ac:dyDescent="0.25">
      <c r="A14" s="18" t="s">
        <v>32</v>
      </c>
      <c r="B14" s="19">
        <v>27</v>
      </c>
      <c r="C14" s="7"/>
      <c r="D14" s="33">
        <v>-8517923.8000000007</v>
      </c>
      <c r="E14" s="7"/>
      <c r="F14" s="33">
        <v>-9227935.9100000001</v>
      </c>
    </row>
    <row r="15" spans="1:6" ht="15" customHeight="1" x14ac:dyDescent="0.25">
      <c r="A15" s="16" t="s">
        <v>33</v>
      </c>
      <c r="B15" s="19">
        <v>16</v>
      </c>
      <c r="C15" s="7"/>
      <c r="D15" s="33">
        <v>5460029.1600000001</v>
      </c>
      <c r="E15" s="7"/>
      <c r="F15" s="33">
        <v>7772974.8200000003</v>
      </c>
    </row>
    <row r="16" spans="1:6" ht="15" customHeight="1" x14ac:dyDescent="0.25">
      <c r="A16" s="16" t="s">
        <v>161</v>
      </c>
      <c r="B16" s="88">
        <v>17</v>
      </c>
      <c r="C16" s="7"/>
      <c r="D16" s="74">
        <v>4012199.19</v>
      </c>
      <c r="E16" s="7"/>
      <c r="F16" s="74">
        <v>6618054.9300000016</v>
      </c>
    </row>
    <row r="17" spans="1:7" ht="15" customHeight="1" x14ac:dyDescent="0.25">
      <c r="A17" s="9" t="s">
        <v>34</v>
      </c>
      <c r="B17" s="19"/>
      <c r="C17" s="7"/>
      <c r="D17" s="34">
        <f>SUM(D9:D16)</f>
        <v>2440521087.1699991</v>
      </c>
      <c r="E17" s="7"/>
      <c r="F17" s="34">
        <f>SUM(F9:F16)</f>
        <v>3203282269.6200004</v>
      </c>
      <c r="G17" s="24"/>
    </row>
    <row r="18" spans="1:7" ht="15" customHeight="1" x14ac:dyDescent="0.25">
      <c r="A18" s="9"/>
      <c r="B18" s="19"/>
      <c r="C18" s="7"/>
      <c r="D18" s="33"/>
      <c r="E18" s="7"/>
      <c r="F18" s="33"/>
    </row>
    <row r="19" spans="1:7" ht="15" customHeight="1" x14ac:dyDescent="0.25">
      <c r="A19" s="9" t="s">
        <v>35</v>
      </c>
      <c r="B19" s="19"/>
      <c r="C19" s="7"/>
      <c r="D19" s="20"/>
      <c r="E19" s="7"/>
      <c r="F19" s="20"/>
      <c r="G19" s="24"/>
    </row>
    <row r="20" spans="1:7" ht="15" customHeight="1" x14ac:dyDescent="0.25">
      <c r="A20" s="16" t="s">
        <v>36</v>
      </c>
      <c r="B20" s="19">
        <v>18</v>
      </c>
      <c r="C20" s="7"/>
      <c r="D20" s="20">
        <v>752641917.91999996</v>
      </c>
      <c r="E20" s="7"/>
      <c r="F20" s="20">
        <v>772077330.28999984</v>
      </c>
    </row>
    <row r="21" spans="1:7" ht="21.6" customHeight="1" x14ac:dyDescent="0.25">
      <c r="A21" s="16" t="s">
        <v>37</v>
      </c>
      <c r="B21" s="89" t="s">
        <v>176</v>
      </c>
      <c r="C21" s="7"/>
      <c r="D21" s="20">
        <v>858204609.54000008</v>
      </c>
      <c r="E21" s="7"/>
      <c r="F21" s="20">
        <v>930459494.6500001</v>
      </c>
      <c r="G21" s="24"/>
    </row>
    <row r="22" spans="1:7" ht="15" customHeight="1" x14ac:dyDescent="0.25">
      <c r="A22" s="16" t="s">
        <v>38</v>
      </c>
      <c r="B22" s="19">
        <v>26</v>
      </c>
      <c r="C22" s="7"/>
      <c r="D22" s="33">
        <v>6629647.7400000002</v>
      </c>
      <c r="E22" s="7"/>
      <c r="F22" s="33">
        <v>25934251.899999999</v>
      </c>
    </row>
    <row r="23" spans="1:7" ht="15" customHeight="1" x14ac:dyDescent="0.25">
      <c r="A23" s="16" t="s">
        <v>39</v>
      </c>
      <c r="B23" s="19" t="s">
        <v>177</v>
      </c>
      <c r="C23" s="26"/>
      <c r="D23" s="74">
        <v>299550916.14999998</v>
      </c>
      <c r="E23" s="26"/>
      <c r="F23" s="74">
        <v>1129748292.3400002</v>
      </c>
    </row>
    <row r="24" spans="1:7" ht="15" customHeight="1" x14ac:dyDescent="0.25">
      <c r="A24" s="9" t="s">
        <v>40</v>
      </c>
      <c r="B24" s="19"/>
      <c r="C24" s="7"/>
      <c r="D24" s="34">
        <f>SUM(D20:D23)</f>
        <v>1917027091.3499999</v>
      </c>
      <c r="E24" s="7"/>
      <c r="F24" s="34">
        <f>SUM(F20:F23)</f>
        <v>2858219369.1800003</v>
      </c>
    </row>
    <row r="25" spans="1:7" ht="15" customHeight="1" x14ac:dyDescent="0.25">
      <c r="A25" s="16"/>
      <c r="B25" s="19"/>
      <c r="C25" s="7"/>
      <c r="D25" s="20"/>
      <c r="E25" s="7"/>
      <c r="F25" s="19"/>
    </row>
    <row r="26" spans="1:7" s="75" customFormat="1" ht="15" customHeight="1" x14ac:dyDescent="0.25">
      <c r="A26" s="9" t="s">
        <v>41</v>
      </c>
      <c r="B26" s="19"/>
      <c r="C26" s="7"/>
      <c r="D26" s="28">
        <f>D17-D24</f>
        <v>523493995.81999922</v>
      </c>
      <c r="E26" s="7"/>
      <c r="F26" s="28">
        <f>F17-F24</f>
        <v>345062900.44000006</v>
      </c>
    </row>
    <row r="27" spans="1:7" s="75" customFormat="1" ht="15" customHeight="1" x14ac:dyDescent="0.25">
      <c r="A27" s="16" t="s">
        <v>42</v>
      </c>
      <c r="B27" s="19"/>
      <c r="C27" s="7"/>
      <c r="D27" s="20"/>
      <c r="E27" s="7"/>
      <c r="F27" s="20"/>
    </row>
    <row r="28" spans="1:7" s="75" customFormat="1" ht="18" customHeight="1" x14ac:dyDescent="0.25">
      <c r="A28" s="16" t="s">
        <v>147</v>
      </c>
      <c r="B28" s="19">
        <v>15</v>
      </c>
      <c r="C28" s="7"/>
      <c r="D28" s="20">
        <v>125861194.15000001</v>
      </c>
      <c r="E28" s="7"/>
      <c r="F28" s="20">
        <v>299407544.41000003</v>
      </c>
    </row>
    <row r="29" spans="1:7" s="75" customFormat="1" ht="15" customHeight="1" x14ac:dyDescent="0.25">
      <c r="A29" s="16" t="s">
        <v>148</v>
      </c>
      <c r="B29" s="19" t="s">
        <v>175</v>
      </c>
      <c r="C29" s="26"/>
      <c r="D29" s="74">
        <v>-308801340.63</v>
      </c>
      <c r="E29" s="26"/>
      <c r="F29" s="74">
        <v>-368996452.29000002</v>
      </c>
    </row>
    <row r="30" spans="1:7" s="75" customFormat="1" ht="15" customHeight="1" x14ac:dyDescent="0.25">
      <c r="A30" s="9" t="s">
        <v>146</v>
      </c>
      <c r="B30" s="76"/>
      <c r="C30" s="73"/>
      <c r="D30" s="34">
        <f>SUM(D28:D29)</f>
        <v>-182940146.47999999</v>
      </c>
      <c r="E30" s="8"/>
      <c r="F30" s="34">
        <f>SUM(F28:F29)</f>
        <v>-69588907.879999995</v>
      </c>
    </row>
    <row r="31" spans="1:7" s="75" customFormat="1" ht="19.5" customHeight="1" x14ac:dyDescent="0.25">
      <c r="A31" s="9" t="s">
        <v>43</v>
      </c>
      <c r="B31" s="19"/>
      <c r="C31" s="31"/>
      <c r="D31" s="98">
        <f>D26+D30</f>
        <v>340553849.3399992</v>
      </c>
      <c r="E31" s="31"/>
      <c r="F31" s="98">
        <f>F26+F30</f>
        <v>275473992.56000006</v>
      </c>
    </row>
    <row r="32" spans="1:7" ht="15.6" x14ac:dyDescent="0.25">
      <c r="A32" s="7"/>
      <c r="B32" s="7"/>
      <c r="C32" s="23"/>
      <c r="D32" s="23"/>
      <c r="E32" s="23">
        <f t="shared" ref="E32" si="0">E24-E29</f>
        <v>0</v>
      </c>
      <c r="F32" s="23"/>
    </row>
    <row r="33" spans="1:6" ht="13.8" x14ac:dyDescent="0.25">
      <c r="A33" s="197" t="s">
        <v>26</v>
      </c>
      <c r="B33" s="197"/>
      <c r="C33" s="197"/>
      <c r="D33" s="197"/>
      <c r="E33" s="197"/>
      <c r="F33" s="197"/>
    </row>
    <row r="34" spans="1:6" x14ac:dyDescent="0.25">
      <c r="D34" s="21"/>
    </row>
    <row r="35" spans="1:6" x14ac:dyDescent="0.25">
      <c r="D35" s="24"/>
    </row>
  </sheetData>
  <sheetProtection algorithmName="SHA-512" hashValue="WJg+LGrQnQgLt2a61pZjPC5aSaUWyyMa8OaV+GgVEbVgBXvhm03n+typZsle2X/O49cYydnVbqGKBTql6qpqdg==" saltValue="VByQDFzAX7vLiBxeVJZjtA==" spinCount="100000" sheet="1" objects="1" scenarios="1" selectLockedCells="1" selectUnlockedCells="1"/>
  <mergeCells count="5">
    <mergeCell ref="A1:F1"/>
    <mergeCell ref="A2:F2"/>
    <mergeCell ref="A3:F3"/>
    <mergeCell ref="A4:F4"/>
    <mergeCell ref="A33:F33"/>
  </mergeCells>
  <pageMargins left="1.5" right="0.98425196850393704" top="1" bottom="0.98425196850393704" header="0" footer="0.31496062992125984"/>
  <pageSetup scale="72" firstPageNumber="5" fitToHeight="0" orientation="portrait" useFirstPageNumber="1" horizontalDpi="4294967293" verticalDpi="4294967293" r:id="rId1"/>
  <headerFooter>
    <oddFooter>&amp;C&amp;"Times New Roman,Regular"&amp;12 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70"/>
  <sheetViews>
    <sheetView zoomScaleNormal="100" zoomScaleSheetLayoutView="100" workbookViewId="0">
      <selection sqref="A1:E1"/>
    </sheetView>
  </sheetViews>
  <sheetFormatPr defaultColWidth="9.33203125" defaultRowHeight="15" customHeight="1" x14ac:dyDescent="0.25"/>
  <cols>
    <col min="1" max="1" width="50.109375" style="1" customWidth="1"/>
    <col min="2" max="2" width="5.6640625" style="1" bestFit="1" customWidth="1"/>
    <col min="3" max="3" width="19.5546875" style="1" bestFit="1" customWidth="1"/>
    <col min="4" max="4" width="2.33203125" style="1" customWidth="1"/>
    <col min="5" max="5" width="20.44140625" style="1" customWidth="1"/>
    <col min="6" max="13" width="9.33203125" style="1" customWidth="1"/>
    <col min="14" max="16384" width="9.33203125" style="1"/>
  </cols>
  <sheetData>
    <row r="1" spans="1:5" ht="15.6" x14ac:dyDescent="0.25">
      <c r="A1" s="198" t="s">
        <v>0</v>
      </c>
      <c r="B1" s="198"/>
      <c r="C1" s="198"/>
      <c r="D1" s="198"/>
      <c r="E1" s="198"/>
    </row>
    <row r="2" spans="1:5" ht="15" customHeight="1" x14ac:dyDescent="0.25">
      <c r="A2" s="198" t="s">
        <v>153</v>
      </c>
      <c r="B2" s="198"/>
      <c r="C2" s="198"/>
      <c r="D2" s="198"/>
      <c r="E2" s="198"/>
    </row>
    <row r="3" spans="1:5" ht="15" customHeight="1" x14ac:dyDescent="0.25">
      <c r="A3" s="198" t="s">
        <v>167</v>
      </c>
      <c r="B3" s="198"/>
      <c r="C3" s="198"/>
      <c r="D3" s="198"/>
      <c r="E3" s="198"/>
    </row>
    <row r="4" spans="1:5" ht="15" customHeight="1" x14ac:dyDescent="0.25">
      <c r="A4" s="199" t="s">
        <v>168</v>
      </c>
      <c r="B4" s="199"/>
      <c r="C4" s="199"/>
      <c r="D4" s="199"/>
      <c r="E4" s="199"/>
    </row>
    <row r="5" spans="1:5" ht="15" customHeight="1" x14ac:dyDescent="0.25">
      <c r="A5" s="78"/>
      <c r="B5" s="78"/>
      <c r="C5" s="78"/>
      <c r="D5" s="78"/>
      <c r="E5" s="78"/>
    </row>
    <row r="6" spans="1:5" ht="15" customHeight="1" x14ac:dyDescent="0.25">
      <c r="A6" s="78"/>
      <c r="B6" s="78"/>
      <c r="C6" s="78"/>
      <c r="D6" s="78"/>
      <c r="E6" s="78"/>
    </row>
    <row r="7" spans="1:5" ht="15" customHeight="1" x14ac:dyDescent="0.25">
      <c r="A7" s="79"/>
      <c r="B7" s="200"/>
      <c r="C7" s="200"/>
      <c r="D7" s="200"/>
      <c r="E7" s="200"/>
    </row>
    <row r="8" spans="1:5" ht="31.2" x14ac:dyDescent="0.25">
      <c r="A8" s="80"/>
      <c r="B8" s="106" t="s">
        <v>1</v>
      </c>
      <c r="C8" s="103">
        <v>2023</v>
      </c>
      <c r="D8" s="104"/>
      <c r="E8" s="105" t="s">
        <v>170</v>
      </c>
    </row>
    <row r="9" spans="1:5" ht="15" customHeight="1" x14ac:dyDescent="0.3">
      <c r="A9" s="80"/>
      <c r="B9" s="81"/>
      <c r="C9" s="82"/>
      <c r="D9" s="81"/>
      <c r="E9" s="82"/>
    </row>
    <row r="10" spans="1:5" ht="15" customHeight="1" x14ac:dyDescent="0.25">
      <c r="A10" s="80" t="s">
        <v>44</v>
      </c>
      <c r="B10" s="83"/>
      <c r="C10" s="90">
        <v>8152915796.8800011</v>
      </c>
      <c r="D10" s="4"/>
      <c r="E10" s="90">
        <v>8905222738.2700005</v>
      </c>
    </row>
    <row r="11" spans="1:5" ht="15" customHeight="1" x14ac:dyDescent="0.25">
      <c r="A11" s="79" t="s">
        <v>45</v>
      </c>
      <c r="B11" s="83"/>
      <c r="C11" s="90"/>
      <c r="D11" s="4"/>
      <c r="E11" s="90"/>
    </row>
    <row r="12" spans="1:5" ht="15" customHeight="1" x14ac:dyDescent="0.25">
      <c r="A12" s="79" t="s">
        <v>47</v>
      </c>
      <c r="B12" s="84"/>
      <c r="C12" s="91">
        <v>32471.930000000168</v>
      </c>
      <c r="D12" s="92"/>
      <c r="E12" s="91">
        <v>-633678679.99000001</v>
      </c>
    </row>
    <row r="13" spans="1:5" ht="15" customHeight="1" x14ac:dyDescent="0.25">
      <c r="A13" s="80" t="s">
        <v>48</v>
      </c>
      <c r="B13" s="83"/>
      <c r="C13" s="93">
        <f>SUM(C10:C12)</f>
        <v>8152948268.8100014</v>
      </c>
      <c r="D13" s="4"/>
      <c r="E13" s="93">
        <f>SUM(E10:E12)</f>
        <v>8271544058.2800007</v>
      </c>
    </row>
    <row r="14" spans="1:5" ht="33" customHeight="1" x14ac:dyDescent="0.25">
      <c r="A14" s="80" t="s">
        <v>49</v>
      </c>
      <c r="B14" s="83"/>
      <c r="C14" s="90"/>
      <c r="D14" s="4"/>
      <c r="E14" s="90"/>
    </row>
    <row r="15" spans="1:5" s="2" customFormat="1" ht="30" customHeight="1" x14ac:dyDescent="0.25">
      <c r="A15" s="85" t="s">
        <v>50</v>
      </c>
      <c r="B15" s="86"/>
      <c r="C15" s="35">
        <v>-60671031.5</v>
      </c>
      <c r="D15" s="7"/>
      <c r="E15" s="35">
        <v>-394069782.02999997</v>
      </c>
    </row>
    <row r="16" spans="1:5" ht="15" customHeight="1" x14ac:dyDescent="0.25">
      <c r="A16" s="79" t="s">
        <v>51</v>
      </c>
      <c r="B16" s="84"/>
      <c r="C16" s="33">
        <f>'SF Performance'!D31</f>
        <v>340553849.3399992</v>
      </c>
      <c r="D16" s="26"/>
      <c r="E16" s="33">
        <f>'SF Performance'!F31</f>
        <v>275473992.56000006</v>
      </c>
    </row>
    <row r="17" spans="1:5" ht="15" customHeight="1" x14ac:dyDescent="0.25">
      <c r="A17" s="80" t="s">
        <v>52</v>
      </c>
      <c r="B17" s="84"/>
      <c r="C17" s="94">
        <f>C15+C16</f>
        <v>279882817.8399992</v>
      </c>
      <c r="D17" s="92"/>
      <c r="E17" s="94">
        <f>E15+E16</f>
        <v>-118595789.46999991</v>
      </c>
    </row>
    <row r="18" spans="1:5" ht="17.399999999999999" x14ac:dyDescent="0.25">
      <c r="A18" s="80" t="s">
        <v>53</v>
      </c>
      <c r="B18" s="108">
        <v>12</v>
      </c>
      <c r="C18" s="95">
        <f>C13+C17</f>
        <v>8432831086.6500006</v>
      </c>
      <c r="D18" s="96"/>
      <c r="E18" s="95">
        <f>E13+E17</f>
        <v>8152948268.8100004</v>
      </c>
    </row>
    <row r="19" spans="1:5" ht="15" customHeight="1" x14ac:dyDescent="0.25">
      <c r="A19" s="4"/>
      <c r="B19" s="4"/>
      <c r="C19" s="6"/>
      <c r="D19" s="4"/>
      <c r="E19" s="6"/>
    </row>
    <row r="20" spans="1:5" ht="15" customHeight="1" x14ac:dyDescent="0.25">
      <c r="A20" s="4"/>
      <c r="B20" s="4"/>
      <c r="C20" s="5"/>
      <c r="D20" s="4"/>
      <c r="E20" s="5"/>
    </row>
    <row r="21" spans="1:5" ht="15" customHeight="1" x14ac:dyDescent="0.25">
      <c r="A21" s="7"/>
      <c r="B21" s="4"/>
      <c r="C21" s="4"/>
      <c r="D21" s="4"/>
      <c r="E21" s="4"/>
    </row>
    <row r="22" spans="1:5" ht="15" customHeight="1" x14ac:dyDescent="0.25">
      <c r="A22" s="7"/>
      <c r="B22" s="4"/>
      <c r="C22" s="4"/>
      <c r="D22" s="4"/>
      <c r="E22" s="4"/>
    </row>
    <row r="23" spans="1:5" ht="15" customHeight="1" x14ac:dyDescent="0.25">
      <c r="A23" s="7"/>
      <c r="B23" s="4"/>
      <c r="C23" s="4"/>
      <c r="D23" s="4"/>
      <c r="E23" s="4"/>
    </row>
    <row r="24" spans="1:5" ht="15" customHeight="1" x14ac:dyDescent="0.25">
      <c r="A24" s="8"/>
      <c r="B24" s="4"/>
      <c r="C24" s="4"/>
      <c r="D24" s="4"/>
      <c r="E24" s="4"/>
    </row>
    <row r="25" spans="1:5" ht="15" customHeight="1" x14ac:dyDescent="0.25">
      <c r="A25" s="7"/>
      <c r="B25" s="4"/>
      <c r="C25" s="4"/>
      <c r="D25" s="4"/>
      <c r="E25" s="4"/>
    </row>
    <row r="26" spans="1:5" ht="15" customHeight="1" x14ac:dyDescent="0.25">
      <c r="A26" s="4"/>
      <c r="B26" s="4"/>
      <c r="C26" s="4"/>
      <c r="D26" s="4"/>
      <c r="E26" s="4"/>
    </row>
    <row r="27" spans="1:5" ht="15" customHeight="1" x14ac:dyDescent="0.25">
      <c r="A27" s="4"/>
      <c r="B27" s="4"/>
      <c r="C27" s="4"/>
      <c r="D27" s="4"/>
      <c r="E27" s="4"/>
    </row>
    <row r="28" spans="1:5" ht="15" customHeight="1" x14ac:dyDescent="0.25">
      <c r="A28" s="4"/>
      <c r="B28" s="4"/>
      <c r="C28" s="4"/>
      <c r="D28" s="4"/>
      <c r="E28" s="4"/>
    </row>
    <row r="29" spans="1:5" ht="15" customHeight="1" x14ac:dyDescent="0.25">
      <c r="A29" s="4"/>
      <c r="B29" s="4"/>
      <c r="C29" s="4"/>
      <c r="D29" s="4"/>
      <c r="E29" s="4"/>
    </row>
    <row r="30" spans="1:5" ht="15" customHeight="1" x14ac:dyDescent="0.25">
      <c r="A30" s="4"/>
      <c r="B30" s="4"/>
      <c r="C30" s="5"/>
      <c r="D30" s="5">
        <f>+D18-'SF Position'!E42</f>
        <v>0</v>
      </c>
      <c r="E30" s="5"/>
    </row>
    <row r="31" spans="1:5" ht="15" customHeight="1" x14ac:dyDescent="0.25">
      <c r="A31" s="4"/>
      <c r="B31" s="4"/>
      <c r="C31" s="4"/>
      <c r="D31" s="4"/>
      <c r="E31" s="4"/>
    </row>
    <row r="32" spans="1:5" ht="15" customHeight="1" x14ac:dyDescent="0.25">
      <c r="A32" s="4"/>
      <c r="B32" s="4"/>
      <c r="C32" s="4"/>
      <c r="D32" s="4"/>
      <c r="E32" s="4"/>
    </row>
    <row r="33" spans="1:5" ht="15" customHeight="1" x14ac:dyDescent="0.25">
      <c r="A33" s="4"/>
      <c r="B33" s="4"/>
      <c r="C33" s="4"/>
      <c r="D33" s="4"/>
      <c r="E33" s="4"/>
    </row>
    <row r="34" spans="1:5" ht="15" customHeight="1" x14ac:dyDescent="0.25">
      <c r="A34" s="4"/>
      <c r="B34" s="4"/>
      <c r="C34" s="4"/>
      <c r="D34" s="4"/>
      <c r="E34" s="4"/>
    </row>
    <row r="35" spans="1:5" ht="15" customHeight="1" x14ac:dyDescent="0.25">
      <c r="A35" s="4"/>
      <c r="B35" s="4"/>
      <c r="C35" s="4"/>
      <c r="D35" s="4"/>
      <c r="E35" s="4"/>
    </row>
    <row r="36" spans="1:5" ht="15" customHeight="1" x14ac:dyDescent="0.25">
      <c r="A36" s="4"/>
      <c r="B36" s="4"/>
      <c r="C36" s="4"/>
      <c r="D36" s="4"/>
      <c r="E36" s="4"/>
    </row>
    <row r="37" spans="1:5" ht="15" customHeight="1" x14ac:dyDescent="0.25">
      <c r="A37" s="4"/>
      <c r="B37" s="4"/>
      <c r="C37" s="4"/>
      <c r="D37" s="4"/>
      <c r="E37" s="4"/>
    </row>
    <row r="38" spans="1:5" ht="15" customHeight="1" x14ac:dyDescent="0.25">
      <c r="A38" s="4"/>
      <c r="B38" s="4"/>
      <c r="C38" s="4"/>
      <c r="D38" s="4"/>
      <c r="E38" s="4"/>
    </row>
    <row r="39" spans="1:5" ht="15" customHeight="1" x14ac:dyDescent="0.25">
      <c r="A39" s="4"/>
      <c r="B39" s="4"/>
      <c r="C39" s="4"/>
      <c r="D39" s="4"/>
      <c r="E39" s="4"/>
    </row>
    <row r="40" spans="1:5" ht="15" customHeight="1" x14ac:dyDescent="0.25">
      <c r="A40" s="4"/>
      <c r="B40" s="4"/>
      <c r="C40" s="4"/>
      <c r="D40" s="4"/>
      <c r="E40" s="4"/>
    </row>
    <row r="41" spans="1:5" ht="15" customHeight="1" x14ac:dyDescent="0.25">
      <c r="A41" s="4"/>
      <c r="B41" s="4"/>
      <c r="C41" s="4"/>
      <c r="D41" s="4"/>
      <c r="E41" s="4"/>
    </row>
    <row r="42" spans="1:5" ht="15" customHeight="1" x14ac:dyDescent="0.25">
      <c r="A42" s="4"/>
      <c r="B42" s="4"/>
      <c r="C42" s="4"/>
      <c r="D42" s="4"/>
      <c r="E42" s="4"/>
    </row>
    <row r="43" spans="1:5" ht="15" customHeight="1" x14ac:dyDescent="0.25">
      <c r="A43" s="4"/>
      <c r="B43" s="4"/>
      <c r="C43" s="4"/>
      <c r="D43" s="4"/>
      <c r="E43" s="4"/>
    </row>
    <row r="44" spans="1:5" ht="15" customHeight="1" x14ac:dyDescent="0.25">
      <c r="A44" s="4"/>
      <c r="B44" s="4"/>
      <c r="C44" s="4"/>
      <c r="D44" s="4"/>
      <c r="E44" s="4"/>
    </row>
    <row r="45" spans="1:5" ht="15" customHeight="1" x14ac:dyDescent="0.25">
      <c r="A45" s="4"/>
      <c r="B45" s="4"/>
      <c r="C45" s="4"/>
      <c r="D45" s="4"/>
      <c r="E45" s="4"/>
    </row>
    <row r="46" spans="1:5" ht="15" customHeight="1" x14ac:dyDescent="0.25">
      <c r="A46" s="4"/>
      <c r="B46" s="4"/>
      <c r="C46" s="4"/>
      <c r="D46" s="4"/>
      <c r="E46" s="4"/>
    </row>
    <row r="47" spans="1:5" ht="15" customHeight="1" x14ac:dyDescent="0.25">
      <c r="A47" s="4"/>
      <c r="B47" s="4"/>
      <c r="C47" s="4"/>
      <c r="D47" s="4"/>
      <c r="E47" s="4"/>
    </row>
    <row r="48" spans="1:5" ht="15" customHeight="1" x14ac:dyDescent="0.25">
      <c r="A48" s="4"/>
      <c r="B48" s="4"/>
      <c r="C48" s="4"/>
      <c r="D48" s="4"/>
      <c r="E48" s="4"/>
    </row>
    <row r="49" spans="1:5" ht="15" customHeight="1" x14ac:dyDescent="0.25">
      <c r="A49" s="4"/>
      <c r="B49" s="4"/>
      <c r="C49" s="4"/>
      <c r="D49" s="4"/>
      <c r="E49" s="4"/>
    </row>
    <row r="50" spans="1:5" ht="15" customHeight="1" x14ac:dyDescent="0.25">
      <c r="A50" s="4"/>
      <c r="B50" s="4"/>
      <c r="C50" s="4"/>
      <c r="D50" s="4"/>
      <c r="E50" s="4"/>
    </row>
    <row r="51" spans="1:5" ht="15" customHeight="1" x14ac:dyDescent="0.25">
      <c r="A51" s="4"/>
      <c r="B51" s="4"/>
      <c r="C51" s="4"/>
      <c r="D51" s="4"/>
      <c r="E51" s="4"/>
    </row>
    <row r="52" spans="1:5" ht="15" customHeight="1" x14ac:dyDescent="0.25">
      <c r="A52" s="4"/>
      <c r="B52" s="4"/>
      <c r="C52" s="4"/>
      <c r="D52" s="4"/>
      <c r="E52" s="4"/>
    </row>
    <row r="53" spans="1:5" ht="15" customHeight="1" x14ac:dyDescent="0.25">
      <c r="A53" s="4"/>
      <c r="B53" s="4"/>
      <c r="C53" s="4"/>
      <c r="D53" s="4"/>
      <c r="E53" s="4"/>
    </row>
    <row r="54" spans="1:5" ht="15" customHeight="1" x14ac:dyDescent="0.25">
      <c r="A54" s="4"/>
      <c r="B54" s="4"/>
      <c r="C54" s="4"/>
      <c r="D54" s="4"/>
      <c r="E54" s="4"/>
    </row>
    <row r="55" spans="1:5" ht="15" customHeight="1" x14ac:dyDescent="0.25">
      <c r="A55" s="4"/>
      <c r="B55" s="4"/>
      <c r="C55" s="4"/>
      <c r="D55" s="4"/>
      <c r="E55" s="4"/>
    </row>
    <row r="56" spans="1:5" ht="15" customHeight="1" x14ac:dyDescent="0.25">
      <c r="A56" s="4"/>
      <c r="B56" s="4"/>
      <c r="C56" s="4"/>
      <c r="D56" s="4"/>
      <c r="E56" s="4"/>
    </row>
    <row r="57" spans="1:5" ht="15" customHeight="1" x14ac:dyDescent="0.25">
      <c r="A57" s="4"/>
      <c r="B57" s="4"/>
      <c r="C57" s="4"/>
      <c r="D57" s="4"/>
      <c r="E57" s="4"/>
    </row>
    <row r="58" spans="1:5" ht="15" customHeight="1" x14ac:dyDescent="0.25">
      <c r="A58" s="4"/>
      <c r="B58" s="4"/>
      <c r="C58" s="4"/>
      <c r="D58" s="4"/>
      <c r="E58" s="4"/>
    </row>
    <row r="59" spans="1:5" ht="15" customHeight="1" x14ac:dyDescent="0.25">
      <c r="A59" s="4"/>
      <c r="B59" s="4"/>
      <c r="C59" s="4"/>
      <c r="D59" s="4"/>
      <c r="E59" s="4"/>
    </row>
    <row r="60" spans="1:5" ht="15" customHeight="1" x14ac:dyDescent="0.25">
      <c r="A60" s="4"/>
      <c r="B60" s="4"/>
      <c r="C60" s="4"/>
      <c r="D60" s="4"/>
      <c r="E60" s="4"/>
    </row>
    <row r="61" spans="1:5" ht="15" customHeight="1" x14ac:dyDescent="0.25">
      <c r="A61" s="4"/>
      <c r="B61" s="4"/>
      <c r="C61" s="4"/>
      <c r="D61" s="4"/>
      <c r="E61" s="4"/>
    </row>
    <row r="62" spans="1:5" ht="15" customHeight="1" x14ac:dyDescent="0.25">
      <c r="A62" s="4"/>
      <c r="B62" s="4"/>
      <c r="C62" s="4"/>
      <c r="D62" s="4"/>
      <c r="E62" s="4"/>
    </row>
    <row r="63" spans="1:5" ht="15" customHeight="1" x14ac:dyDescent="0.25">
      <c r="A63" s="4"/>
      <c r="B63" s="4"/>
      <c r="C63" s="4"/>
      <c r="D63" s="4"/>
      <c r="E63" s="4"/>
    </row>
    <row r="64" spans="1:5" ht="15" customHeight="1" x14ac:dyDescent="0.25">
      <c r="A64" s="4"/>
      <c r="B64" s="4"/>
      <c r="C64" s="4"/>
      <c r="D64" s="4"/>
      <c r="E64" s="4"/>
    </row>
    <row r="65" spans="1:5" ht="15" customHeight="1" x14ac:dyDescent="0.25">
      <c r="A65" s="4"/>
      <c r="B65" s="4"/>
      <c r="C65" s="4"/>
      <c r="D65" s="4"/>
      <c r="E65" s="4"/>
    </row>
    <row r="66" spans="1:5" ht="15" customHeight="1" x14ac:dyDescent="0.25">
      <c r="A66" s="4"/>
      <c r="B66" s="4"/>
      <c r="C66" s="4"/>
      <c r="D66" s="4"/>
      <c r="E66" s="4"/>
    </row>
    <row r="67" spans="1:5" ht="15" customHeight="1" x14ac:dyDescent="0.25">
      <c r="A67" s="4"/>
      <c r="B67" s="4"/>
      <c r="C67" s="4"/>
      <c r="D67" s="4"/>
      <c r="E67" s="4"/>
    </row>
    <row r="68" spans="1:5" ht="15" customHeight="1" x14ac:dyDescent="0.25">
      <c r="A68" s="4"/>
      <c r="B68" s="4"/>
      <c r="C68" s="4"/>
      <c r="D68" s="4"/>
      <c r="E68" s="4"/>
    </row>
    <row r="69" spans="1:5" ht="15" customHeight="1" x14ac:dyDescent="0.25">
      <c r="A69" s="4"/>
      <c r="B69" s="4"/>
      <c r="C69" s="4"/>
      <c r="D69" s="4"/>
      <c r="E69" s="4"/>
    </row>
    <row r="70" spans="1:5" ht="15" customHeight="1" x14ac:dyDescent="0.25">
      <c r="A70" s="4"/>
      <c r="B70" s="4"/>
      <c r="C70" s="4"/>
      <c r="D70" s="4"/>
      <c r="E70" s="4"/>
    </row>
    <row r="71" spans="1:5" ht="15" customHeight="1" x14ac:dyDescent="0.25">
      <c r="A71" s="4"/>
      <c r="B71" s="4"/>
      <c r="C71" s="4"/>
      <c r="D71" s="4"/>
      <c r="E71" s="4"/>
    </row>
    <row r="72" spans="1:5" ht="15" customHeight="1" x14ac:dyDescent="0.25">
      <c r="A72" s="4"/>
      <c r="B72" s="4"/>
      <c r="C72" s="4"/>
      <c r="D72" s="4"/>
      <c r="E72" s="4"/>
    </row>
    <row r="73" spans="1:5" ht="15" customHeight="1" x14ac:dyDescent="0.25">
      <c r="A73" s="4"/>
      <c r="B73" s="4"/>
      <c r="C73" s="4"/>
      <c r="D73" s="4"/>
      <c r="E73" s="4"/>
    </row>
    <row r="74" spans="1:5" ht="15" customHeight="1" x14ac:dyDescent="0.25">
      <c r="A74" s="4"/>
      <c r="B74" s="4"/>
      <c r="C74" s="4"/>
      <c r="D74" s="4"/>
      <c r="E74" s="4"/>
    </row>
    <row r="75" spans="1:5" ht="15" customHeight="1" x14ac:dyDescent="0.25">
      <c r="A75" s="4"/>
      <c r="B75" s="4"/>
      <c r="C75" s="4"/>
      <c r="D75" s="4"/>
      <c r="E75" s="4"/>
    </row>
    <row r="76" spans="1:5" ht="15" customHeight="1" x14ac:dyDescent="0.25">
      <c r="A76" s="4"/>
      <c r="B76" s="4"/>
      <c r="C76" s="4"/>
      <c r="D76" s="4"/>
      <c r="E76" s="4"/>
    </row>
    <row r="77" spans="1:5" ht="15" customHeight="1" x14ac:dyDescent="0.25">
      <c r="A77" s="4"/>
      <c r="B77" s="4"/>
      <c r="C77" s="4"/>
      <c r="D77" s="4"/>
      <c r="E77" s="4"/>
    </row>
    <row r="78" spans="1:5" ht="15" customHeight="1" x14ac:dyDescent="0.25">
      <c r="A78" s="4"/>
      <c r="B78" s="4"/>
      <c r="C78" s="4"/>
      <c r="D78" s="4"/>
      <c r="E78" s="4"/>
    </row>
    <row r="79" spans="1:5" ht="15" customHeight="1" x14ac:dyDescent="0.25">
      <c r="A79" s="4"/>
      <c r="B79" s="4"/>
      <c r="C79" s="4"/>
      <c r="D79" s="4"/>
      <c r="E79" s="4"/>
    </row>
    <row r="80" spans="1:5" ht="15" customHeight="1" x14ac:dyDescent="0.25">
      <c r="A80" s="4"/>
      <c r="B80" s="4"/>
      <c r="C80" s="4"/>
      <c r="D80" s="4"/>
      <c r="E80" s="4"/>
    </row>
    <row r="81" spans="1:5" ht="15" customHeight="1" x14ac:dyDescent="0.25">
      <c r="A81" s="4"/>
      <c r="B81" s="4"/>
      <c r="C81" s="4"/>
      <c r="D81" s="4"/>
      <c r="E81" s="4"/>
    </row>
    <row r="82" spans="1:5" ht="15" customHeight="1" x14ac:dyDescent="0.25">
      <c r="A82" s="4"/>
      <c r="B82" s="4"/>
      <c r="C82" s="4"/>
      <c r="D82" s="4"/>
      <c r="E82" s="4"/>
    </row>
    <row r="83" spans="1:5" ht="15" customHeight="1" x14ac:dyDescent="0.25">
      <c r="A83" s="4"/>
      <c r="B83" s="4"/>
      <c r="C83" s="4"/>
      <c r="D83" s="4"/>
      <c r="E83" s="4"/>
    </row>
    <row r="84" spans="1:5" ht="15" customHeight="1" x14ac:dyDescent="0.25">
      <c r="A84" s="4"/>
      <c r="B84" s="4"/>
      <c r="C84" s="4"/>
      <c r="D84" s="4"/>
      <c r="E84" s="4"/>
    </row>
    <row r="85" spans="1:5" ht="15" customHeight="1" x14ac:dyDescent="0.25">
      <c r="A85" s="4"/>
      <c r="B85" s="4"/>
      <c r="C85" s="4"/>
      <c r="D85" s="4"/>
      <c r="E85" s="4"/>
    </row>
    <row r="86" spans="1:5" ht="15" customHeight="1" x14ac:dyDescent="0.25">
      <c r="A86" s="4"/>
      <c r="B86" s="4"/>
      <c r="C86" s="4"/>
      <c r="D86" s="4"/>
      <c r="E86" s="4"/>
    </row>
    <row r="87" spans="1:5" ht="15" customHeight="1" x14ac:dyDescent="0.25">
      <c r="A87" s="4"/>
      <c r="B87" s="4"/>
      <c r="C87" s="4"/>
      <c r="D87" s="4"/>
      <c r="E87" s="4"/>
    </row>
    <row r="88" spans="1:5" ht="15" customHeight="1" x14ac:dyDescent="0.25">
      <c r="A88" s="4"/>
      <c r="B88" s="4"/>
      <c r="C88" s="4"/>
      <c r="D88" s="4"/>
      <c r="E88" s="4"/>
    </row>
    <row r="89" spans="1:5" ht="15" customHeight="1" x14ac:dyDescent="0.25">
      <c r="A89" s="4"/>
      <c r="B89" s="4"/>
      <c r="C89" s="4"/>
      <c r="D89" s="4"/>
      <c r="E89" s="4"/>
    </row>
    <row r="90" spans="1:5" ht="15" customHeight="1" x14ac:dyDescent="0.25">
      <c r="A90" s="4"/>
      <c r="B90" s="4"/>
      <c r="C90" s="4"/>
      <c r="D90" s="4"/>
      <c r="E90" s="4"/>
    </row>
    <row r="91" spans="1:5" ht="15" customHeight="1" x14ac:dyDescent="0.25">
      <c r="A91" s="4"/>
      <c r="B91" s="4"/>
      <c r="C91" s="4"/>
      <c r="D91" s="4"/>
      <c r="E91" s="4"/>
    </row>
    <row r="92" spans="1:5" ht="15" customHeight="1" x14ac:dyDescent="0.25">
      <c r="A92" s="4"/>
      <c r="B92" s="4"/>
      <c r="C92" s="4"/>
      <c r="D92" s="4"/>
      <c r="E92" s="4"/>
    </row>
    <row r="93" spans="1:5" ht="15" customHeight="1" x14ac:dyDescent="0.25">
      <c r="A93" s="4"/>
      <c r="B93" s="4"/>
      <c r="C93" s="4"/>
      <c r="D93" s="4"/>
      <c r="E93" s="4"/>
    </row>
    <row r="94" spans="1:5" ht="15" customHeight="1" x14ac:dyDescent="0.25">
      <c r="A94" s="4"/>
      <c r="B94" s="4"/>
      <c r="C94" s="4"/>
      <c r="D94" s="4"/>
      <c r="E94" s="4"/>
    </row>
    <row r="95" spans="1:5" ht="15" customHeight="1" x14ac:dyDescent="0.25">
      <c r="A95" s="4"/>
      <c r="B95" s="4"/>
      <c r="C95" s="4"/>
      <c r="D95" s="4"/>
      <c r="E95" s="4"/>
    </row>
    <row r="96" spans="1:5" ht="15" customHeight="1" x14ac:dyDescent="0.25">
      <c r="A96" s="4"/>
      <c r="B96" s="4"/>
      <c r="C96" s="4"/>
      <c r="D96" s="4"/>
      <c r="E96" s="4"/>
    </row>
    <row r="97" spans="1:5" ht="15" customHeight="1" x14ac:dyDescent="0.25">
      <c r="A97" s="4"/>
      <c r="B97" s="4"/>
      <c r="C97" s="4"/>
      <c r="D97" s="4"/>
      <c r="E97" s="4"/>
    </row>
    <row r="98" spans="1:5" ht="15" customHeight="1" x14ac:dyDescent="0.25">
      <c r="A98" s="4"/>
      <c r="B98" s="4"/>
      <c r="C98" s="4"/>
      <c r="D98" s="4"/>
      <c r="E98" s="4"/>
    </row>
    <row r="99" spans="1:5" ht="15" customHeight="1" x14ac:dyDescent="0.25">
      <c r="A99" s="4"/>
      <c r="B99" s="4"/>
      <c r="C99" s="4"/>
      <c r="D99" s="4"/>
      <c r="E99" s="4"/>
    </row>
    <row r="100" spans="1:5" ht="15" customHeight="1" x14ac:dyDescent="0.25">
      <c r="A100" s="4"/>
      <c r="B100" s="4"/>
      <c r="C100" s="4"/>
      <c r="D100" s="4"/>
      <c r="E100" s="4"/>
    </row>
    <row r="101" spans="1:5" ht="15" customHeight="1" x14ac:dyDescent="0.25">
      <c r="A101" s="4"/>
      <c r="B101" s="4"/>
      <c r="C101" s="4"/>
      <c r="D101" s="4"/>
      <c r="E101" s="4"/>
    </row>
    <row r="102" spans="1:5" ht="15" customHeight="1" x14ac:dyDescent="0.25">
      <c r="A102" s="4"/>
      <c r="B102" s="4"/>
      <c r="C102" s="4"/>
      <c r="D102" s="4"/>
      <c r="E102" s="4"/>
    </row>
    <row r="103" spans="1:5" ht="15" customHeight="1" x14ac:dyDescent="0.25">
      <c r="A103" s="4"/>
      <c r="B103" s="4"/>
      <c r="C103" s="4"/>
      <c r="D103" s="4"/>
      <c r="E103" s="4"/>
    </row>
    <row r="104" spans="1:5" ht="15" customHeight="1" x14ac:dyDescent="0.25">
      <c r="A104" s="4"/>
      <c r="B104" s="4"/>
      <c r="C104" s="4"/>
      <c r="D104" s="4"/>
      <c r="E104" s="4"/>
    </row>
    <row r="105" spans="1:5" ht="15" customHeight="1" x14ac:dyDescent="0.25">
      <c r="A105" s="4"/>
      <c r="B105" s="4"/>
      <c r="C105" s="4"/>
      <c r="D105" s="4"/>
      <c r="E105" s="4"/>
    </row>
    <row r="106" spans="1:5" ht="15" customHeight="1" x14ac:dyDescent="0.25">
      <c r="A106" s="4"/>
      <c r="B106" s="4"/>
      <c r="C106" s="4"/>
      <c r="D106" s="4"/>
      <c r="E106" s="4"/>
    </row>
    <row r="107" spans="1:5" ht="15" customHeight="1" x14ac:dyDescent="0.25">
      <c r="A107" s="4"/>
      <c r="B107" s="4"/>
      <c r="C107" s="4"/>
      <c r="D107" s="4"/>
      <c r="E107" s="4"/>
    </row>
    <row r="108" spans="1:5" ht="15" customHeight="1" x14ac:dyDescent="0.25">
      <c r="A108" s="4"/>
      <c r="B108" s="4"/>
      <c r="C108" s="4"/>
      <c r="D108" s="4"/>
      <c r="E108" s="4"/>
    </row>
    <row r="109" spans="1:5" ht="15" customHeight="1" x14ac:dyDescent="0.25">
      <c r="A109" s="4"/>
      <c r="B109" s="4"/>
      <c r="C109" s="4"/>
      <c r="D109" s="4"/>
      <c r="E109" s="4"/>
    </row>
    <row r="110" spans="1:5" ht="15" customHeight="1" x14ac:dyDescent="0.25">
      <c r="A110" s="4"/>
      <c r="B110" s="4"/>
      <c r="C110" s="4"/>
      <c r="D110" s="4"/>
      <c r="E110" s="4"/>
    </row>
    <row r="111" spans="1:5" ht="15" customHeight="1" x14ac:dyDescent="0.25">
      <c r="A111" s="4"/>
      <c r="B111" s="4"/>
      <c r="C111" s="4"/>
      <c r="D111" s="4"/>
      <c r="E111" s="4"/>
    </row>
    <row r="112" spans="1:5" ht="15" customHeight="1" x14ac:dyDescent="0.25">
      <c r="A112" s="4"/>
      <c r="B112" s="4"/>
      <c r="C112" s="4"/>
      <c r="D112" s="4"/>
      <c r="E112" s="4"/>
    </row>
    <row r="113" spans="1:5" ht="15" customHeight="1" x14ac:dyDescent="0.25">
      <c r="A113" s="4"/>
      <c r="B113" s="4"/>
      <c r="C113" s="4"/>
      <c r="D113" s="4"/>
      <c r="E113" s="4"/>
    </row>
    <row r="114" spans="1:5" ht="15" customHeight="1" x14ac:dyDescent="0.25">
      <c r="A114" s="4"/>
      <c r="B114" s="4"/>
      <c r="C114" s="4"/>
      <c r="D114" s="4"/>
      <c r="E114" s="4"/>
    </row>
    <row r="115" spans="1:5" ht="15" customHeight="1" x14ac:dyDescent="0.25">
      <c r="A115" s="4"/>
      <c r="B115" s="4"/>
      <c r="C115" s="4"/>
      <c r="D115" s="4"/>
      <c r="E115" s="4"/>
    </row>
    <row r="116" spans="1:5" ht="15" customHeight="1" x14ac:dyDescent="0.25">
      <c r="A116" s="4"/>
      <c r="B116" s="4"/>
      <c r="C116" s="4"/>
      <c r="D116" s="4"/>
      <c r="E116" s="4"/>
    </row>
    <row r="117" spans="1:5" ht="15" customHeight="1" x14ac:dyDescent="0.25">
      <c r="A117" s="4"/>
      <c r="B117" s="4"/>
      <c r="C117" s="4"/>
      <c r="D117" s="4"/>
      <c r="E117" s="4"/>
    </row>
    <row r="118" spans="1:5" ht="15" customHeight="1" x14ac:dyDescent="0.25">
      <c r="A118" s="4"/>
      <c r="B118" s="4"/>
      <c r="C118" s="4"/>
      <c r="D118" s="4"/>
      <c r="E118" s="4"/>
    </row>
    <row r="119" spans="1:5" ht="15" customHeight="1" x14ac:dyDescent="0.25">
      <c r="A119" s="4"/>
      <c r="B119" s="4"/>
      <c r="C119" s="4"/>
      <c r="D119" s="4"/>
      <c r="E119" s="4"/>
    </row>
    <row r="120" spans="1:5" ht="15" customHeight="1" x14ac:dyDescent="0.25">
      <c r="A120" s="4"/>
      <c r="B120" s="4"/>
      <c r="C120" s="4"/>
      <c r="D120" s="4"/>
      <c r="E120" s="4"/>
    </row>
    <row r="121" spans="1:5" ht="15" customHeight="1" x14ac:dyDescent="0.25">
      <c r="A121" s="4"/>
      <c r="B121" s="4"/>
      <c r="C121" s="4"/>
      <c r="D121" s="4"/>
      <c r="E121" s="4"/>
    </row>
    <row r="122" spans="1:5" ht="15" customHeight="1" x14ac:dyDescent="0.25">
      <c r="A122" s="4"/>
      <c r="B122" s="4"/>
      <c r="C122" s="4"/>
      <c r="D122" s="4"/>
      <c r="E122" s="4"/>
    </row>
    <row r="123" spans="1:5" ht="15" customHeight="1" x14ac:dyDescent="0.25">
      <c r="A123" s="4"/>
      <c r="B123" s="4"/>
      <c r="C123" s="4"/>
      <c r="D123" s="4"/>
      <c r="E123" s="4"/>
    </row>
    <row r="124" spans="1:5" ht="15" customHeight="1" x14ac:dyDescent="0.25">
      <c r="A124" s="4"/>
      <c r="B124" s="4"/>
      <c r="C124" s="4"/>
      <c r="D124" s="4"/>
      <c r="E124" s="4"/>
    </row>
    <row r="125" spans="1:5" ht="15" customHeight="1" x14ac:dyDescent="0.25">
      <c r="A125" s="4"/>
      <c r="B125" s="4"/>
      <c r="C125" s="4"/>
      <c r="D125" s="4"/>
      <c r="E125" s="4"/>
    </row>
    <row r="126" spans="1:5" ht="15" customHeight="1" x14ac:dyDescent="0.25">
      <c r="A126" s="4"/>
      <c r="B126" s="4"/>
      <c r="C126" s="4"/>
      <c r="D126" s="4"/>
      <c r="E126" s="4"/>
    </row>
    <row r="127" spans="1:5" ht="15" customHeight="1" x14ac:dyDescent="0.25">
      <c r="A127" s="4"/>
      <c r="B127" s="4"/>
      <c r="C127" s="4"/>
      <c r="D127" s="4"/>
      <c r="E127" s="4"/>
    </row>
    <row r="128" spans="1:5" ht="15" customHeight="1" x14ac:dyDescent="0.25">
      <c r="A128" s="4"/>
      <c r="B128" s="4"/>
      <c r="C128" s="4"/>
      <c r="D128" s="4"/>
      <c r="E128" s="4"/>
    </row>
    <row r="129" spans="1:5" ht="15" customHeight="1" x14ac:dyDescent="0.25">
      <c r="A129" s="4"/>
      <c r="B129" s="4"/>
      <c r="C129" s="4"/>
      <c r="D129" s="4"/>
      <c r="E129" s="4"/>
    </row>
    <row r="130" spans="1:5" ht="15" customHeight="1" x14ac:dyDescent="0.25">
      <c r="A130" s="4"/>
      <c r="B130" s="4"/>
      <c r="C130" s="4"/>
      <c r="D130" s="4"/>
      <c r="E130" s="4"/>
    </row>
    <row r="131" spans="1:5" ht="15" customHeight="1" x14ac:dyDescent="0.25">
      <c r="A131" s="4"/>
      <c r="B131" s="4"/>
      <c r="C131" s="4"/>
      <c r="D131" s="4"/>
      <c r="E131" s="4"/>
    </row>
    <row r="132" spans="1:5" ht="15" customHeight="1" x14ac:dyDescent="0.25">
      <c r="A132" s="4"/>
      <c r="B132" s="4"/>
      <c r="C132" s="4"/>
      <c r="D132" s="4"/>
      <c r="E132" s="4"/>
    </row>
    <row r="133" spans="1:5" ht="15" customHeight="1" x14ac:dyDescent="0.25">
      <c r="A133" s="4"/>
      <c r="B133" s="4"/>
      <c r="C133" s="4"/>
      <c r="D133" s="4"/>
      <c r="E133" s="4"/>
    </row>
    <row r="134" spans="1:5" ht="15" customHeight="1" x14ac:dyDescent="0.25">
      <c r="A134" s="4"/>
      <c r="B134" s="4"/>
      <c r="C134" s="4"/>
      <c r="D134" s="4"/>
      <c r="E134" s="4"/>
    </row>
    <row r="135" spans="1:5" ht="15" customHeight="1" x14ac:dyDescent="0.25">
      <c r="A135" s="4"/>
      <c r="B135" s="4"/>
      <c r="C135" s="4"/>
      <c r="D135" s="4"/>
      <c r="E135" s="4"/>
    </row>
    <row r="136" spans="1:5" ht="15" customHeight="1" x14ac:dyDescent="0.25">
      <c r="A136" s="4"/>
      <c r="B136" s="4"/>
      <c r="C136" s="4"/>
      <c r="D136" s="4"/>
      <c r="E136" s="4"/>
    </row>
    <row r="137" spans="1:5" ht="15" customHeight="1" x14ac:dyDescent="0.25">
      <c r="A137" s="4"/>
      <c r="B137" s="4"/>
      <c r="C137" s="4"/>
      <c r="D137" s="4"/>
      <c r="E137" s="4"/>
    </row>
    <row r="138" spans="1:5" ht="15" customHeight="1" x14ac:dyDescent="0.25">
      <c r="A138" s="4"/>
      <c r="B138" s="4"/>
      <c r="C138" s="4"/>
      <c r="D138" s="4"/>
      <c r="E138" s="4"/>
    </row>
    <row r="139" spans="1:5" ht="15" customHeight="1" x14ac:dyDescent="0.25">
      <c r="A139" s="4"/>
      <c r="B139" s="4"/>
      <c r="C139" s="4"/>
      <c r="D139" s="4"/>
      <c r="E139" s="4"/>
    </row>
    <row r="140" spans="1:5" ht="15" customHeight="1" x14ac:dyDescent="0.25">
      <c r="A140" s="4"/>
      <c r="B140" s="4"/>
      <c r="C140" s="4"/>
      <c r="D140" s="4"/>
      <c r="E140" s="4"/>
    </row>
    <row r="141" spans="1:5" ht="15" customHeight="1" x14ac:dyDescent="0.25">
      <c r="A141" s="4"/>
      <c r="B141" s="4"/>
      <c r="C141" s="4"/>
      <c r="D141" s="4"/>
      <c r="E141" s="4"/>
    </row>
    <row r="142" spans="1:5" ht="15" customHeight="1" x14ac:dyDescent="0.25">
      <c r="A142" s="4"/>
      <c r="B142" s="4"/>
      <c r="C142" s="4"/>
      <c r="D142" s="4"/>
      <c r="E142" s="4"/>
    </row>
    <row r="143" spans="1:5" ht="15" customHeight="1" x14ac:dyDescent="0.25">
      <c r="A143" s="4"/>
      <c r="B143" s="4"/>
      <c r="C143" s="4"/>
      <c r="D143" s="4"/>
      <c r="E143" s="4"/>
    </row>
    <row r="144" spans="1:5" ht="15" customHeight="1" x14ac:dyDescent="0.25">
      <c r="A144" s="4"/>
      <c r="B144" s="4"/>
      <c r="C144" s="4"/>
      <c r="D144" s="4"/>
      <c r="E144" s="4"/>
    </row>
    <row r="145" spans="1:5" ht="15" customHeight="1" x14ac:dyDescent="0.25">
      <c r="A145" s="4"/>
      <c r="B145" s="4"/>
      <c r="C145" s="4"/>
      <c r="D145" s="4"/>
      <c r="E145" s="4"/>
    </row>
    <row r="146" spans="1:5" ht="15" customHeight="1" x14ac:dyDescent="0.25">
      <c r="A146" s="4"/>
      <c r="B146" s="4"/>
      <c r="C146" s="4"/>
      <c r="D146" s="4"/>
      <c r="E146" s="4"/>
    </row>
    <row r="147" spans="1:5" ht="15" customHeight="1" x14ac:dyDescent="0.25">
      <c r="A147" s="4"/>
      <c r="B147" s="4"/>
      <c r="C147" s="4"/>
      <c r="D147" s="4"/>
      <c r="E147" s="4"/>
    </row>
    <row r="148" spans="1:5" ht="15" customHeight="1" x14ac:dyDescent="0.25">
      <c r="A148" s="4"/>
      <c r="B148" s="4"/>
      <c r="C148" s="4"/>
      <c r="D148" s="4"/>
      <c r="E148" s="4"/>
    </row>
    <row r="149" spans="1:5" ht="15" customHeight="1" x14ac:dyDescent="0.25">
      <c r="A149" s="4"/>
      <c r="B149" s="4"/>
      <c r="C149" s="4"/>
      <c r="D149" s="4"/>
      <c r="E149" s="4"/>
    </row>
    <row r="150" spans="1:5" ht="15" customHeight="1" x14ac:dyDescent="0.25">
      <c r="A150" s="4"/>
      <c r="B150" s="4"/>
      <c r="C150" s="4"/>
      <c r="D150" s="4"/>
      <c r="E150" s="4"/>
    </row>
    <row r="151" spans="1:5" ht="15" customHeight="1" x14ac:dyDescent="0.25">
      <c r="A151" s="4"/>
      <c r="B151" s="4"/>
      <c r="C151" s="4"/>
      <c r="D151" s="4"/>
      <c r="E151" s="4"/>
    </row>
    <row r="152" spans="1:5" ht="15" customHeight="1" x14ac:dyDescent="0.25">
      <c r="A152" s="4"/>
      <c r="B152" s="4"/>
      <c r="C152" s="4"/>
      <c r="D152" s="4"/>
      <c r="E152" s="4"/>
    </row>
    <row r="153" spans="1:5" ht="15" customHeight="1" x14ac:dyDescent="0.25">
      <c r="A153" s="4"/>
      <c r="B153" s="4"/>
      <c r="C153" s="4"/>
      <c r="D153" s="4"/>
      <c r="E153" s="4"/>
    </row>
    <row r="154" spans="1:5" ht="15" customHeight="1" x14ac:dyDescent="0.25">
      <c r="A154" s="4"/>
      <c r="B154" s="4"/>
      <c r="C154" s="4"/>
      <c r="D154" s="4"/>
      <c r="E154" s="4"/>
    </row>
    <row r="155" spans="1:5" ht="15" customHeight="1" x14ac:dyDescent="0.25">
      <c r="A155" s="4"/>
      <c r="B155" s="4"/>
      <c r="C155" s="4"/>
      <c r="D155" s="4"/>
      <c r="E155" s="4"/>
    </row>
    <row r="156" spans="1:5" ht="15" customHeight="1" x14ac:dyDescent="0.25">
      <c r="A156" s="4"/>
      <c r="B156" s="4"/>
      <c r="C156" s="4"/>
      <c r="D156" s="4"/>
      <c r="E156" s="4"/>
    </row>
    <row r="157" spans="1:5" ht="15" customHeight="1" x14ac:dyDescent="0.25">
      <c r="A157" s="4"/>
      <c r="B157" s="4"/>
      <c r="C157" s="4"/>
      <c r="D157" s="4"/>
      <c r="E157" s="4"/>
    </row>
    <row r="158" spans="1:5" ht="15" customHeight="1" x14ac:dyDescent="0.25">
      <c r="A158" s="4"/>
      <c r="B158" s="4"/>
      <c r="C158" s="4"/>
      <c r="D158" s="4"/>
      <c r="E158" s="4"/>
    </row>
    <row r="159" spans="1:5" ht="15" customHeight="1" x14ac:dyDescent="0.25">
      <c r="A159" s="4"/>
      <c r="B159" s="4"/>
      <c r="C159" s="4"/>
      <c r="D159" s="4"/>
      <c r="E159" s="4"/>
    </row>
    <row r="160" spans="1:5" ht="15" customHeight="1" x14ac:dyDescent="0.25">
      <c r="A160" s="4"/>
      <c r="B160" s="4"/>
      <c r="C160" s="4"/>
      <c r="D160" s="4"/>
      <c r="E160" s="4"/>
    </row>
    <row r="161" spans="1:5" ht="15" customHeight="1" x14ac:dyDescent="0.25">
      <c r="A161" s="4"/>
      <c r="B161" s="4"/>
      <c r="C161" s="4"/>
      <c r="D161" s="4"/>
      <c r="E161" s="4"/>
    </row>
    <row r="162" spans="1:5" ht="15" customHeight="1" x14ac:dyDescent="0.25">
      <c r="A162" s="4"/>
      <c r="B162" s="4"/>
      <c r="C162" s="4"/>
      <c r="D162" s="4"/>
      <c r="E162" s="4"/>
    </row>
    <row r="163" spans="1:5" ht="15" customHeight="1" x14ac:dyDescent="0.25">
      <c r="A163" s="4"/>
      <c r="B163" s="4"/>
      <c r="C163" s="4"/>
      <c r="D163" s="4"/>
      <c r="E163" s="4"/>
    </row>
    <row r="164" spans="1:5" ht="15" customHeight="1" x14ac:dyDescent="0.25">
      <c r="A164" s="4"/>
      <c r="B164" s="4"/>
      <c r="C164" s="4"/>
      <c r="D164" s="4"/>
      <c r="E164" s="4"/>
    </row>
    <row r="165" spans="1:5" ht="15" customHeight="1" x14ac:dyDescent="0.25">
      <c r="A165" s="4"/>
      <c r="B165" s="4"/>
      <c r="C165" s="4"/>
      <c r="D165" s="4"/>
      <c r="E165" s="4"/>
    </row>
    <row r="166" spans="1:5" ht="15" customHeight="1" x14ac:dyDescent="0.25">
      <c r="A166" s="4"/>
      <c r="B166" s="4"/>
      <c r="C166" s="4"/>
      <c r="D166" s="4"/>
      <c r="E166" s="4"/>
    </row>
    <row r="167" spans="1:5" ht="15" customHeight="1" x14ac:dyDescent="0.25">
      <c r="A167" s="4"/>
      <c r="B167" s="4"/>
      <c r="C167" s="4"/>
      <c r="D167" s="4"/>
      <c r="E167" s="4"/>
    </row>
    <row r="168" spans="1:5" ht="15" customHeight="1" x14ac:dyDescent="0.25">
      <c r="A168" s="4"/>
      <c r="B168" s="4"/>
      <c r="C168" s="4"/>
      <c r="D168" s="4"/>
      <c r="E168" s="4"/>
    </row>
    <row r="169" spans="1:5" ht="15" customHeight="1" x14ac:dyDescent="0.25">
      <c r="A169" s="4"/>
      <c r="B169" s="4"/>
      <c r="C169" s="4"/>
      <c r="D169" s="4"/>
      <c r="E169" s="4"/>
    </row>
    <row r="170" spans="1:5" ht="15" customHeight="1" x14ac:dyDescent="0.25">
      <c r="A170" s="4"/>
      <c r="B170" s="4"/>
      <c r="C170" s="4"/>
      <c r="D170" s="4"/>
      <c r="E170" s="4"/>
    </row>
    <row r="171" spans="1:5" ht="15" customHeight="1" x14ac:dyDescent="0.25">
      <c r="A171" s="4"/>
      <c r="B171" s="4"/>
      <c r="C171" s="4"/>
      <c r="D171" s="4"/>
      <c r="E171" s="4"/>
    </row>
    <row r="172" spans="1:5" ht="15" customHeight="1" x14ac:dyDescent="0.25">
      <c r="A172" s="4"/>
      <c r="B172" s="4"/>
      <c r="C172" s="4"/>
      <c r="D172" s="4"/>
      <c r="E172" s="4"/>
    </row>
    <row r="173" spans="1:5" ht="15" customHeight="1" x14ac:dyDescent="0.25">
      <c r="A173" s="4"/>
      <c r="B173" s="4"/>
      <c r="C173" s="4"/>
      <c r="D173" s="4"/>
      <c r="E173" s="4"/>
    </row>
    <row r="174" spans="1:5" ht="15" customHeight="1" x14ac:dyDescent="0.25">
      <c r="A174" s="4"/>
      <c r="B174" s="4"/>
      <c r="C174" s="4"/>
      <c r="D174" s="4"/>
      <c r="E174" s="4"/>
    </row>
    <row r="175" spans="1:5" ht="15" customHeight="1" x14ac:dyDescent="0.25">
      <c r="A175" s="4"/>
      <c r="B175" s="4"/>
      <c r="C175" s="4"/>
      <c r="D175" s="4"/>
      <c r="E175" s="4"/>
    </row>
    <row r="176" spans="1:5" ht="15" customHeight="1" x14ac:dyDescent="0.25">
      <c r="A176" s="4"/>
      <c r="B176" s="4"/>
      <c r="C176" s="4"/>
      <c r="D176" s="4"/>
      <c r="E176" s="4"/>
    </row>
    <row r="177" spans="1:5" ht="15" customHeight="1" x14ac:dyDescent="0.25">
      <c r="A177" s="4"/>
      <c r="B177" s="4"/>
      <c r="C177" s="4"/>
      <c r="D177" s="4"/>
      <c r="E177" s="4"/>
    </row>
    <row r="178" spans="1:5" ht="15" customHeight="1" x14ac:dyDescent="0.25">
      <c r="A178" s="4"/>
      <c r="B178" s="4"/>
      <c r="C178" s="4"/>
      <c r="D178" s="4"/>
      <c r="E178" s="4"/>
    </row>
    <row r="179" spans="1:5" ht="15" customHeight="1" x14ac:dyDescent="0.25">
      <c r="A179" s="4"/>
      <c r="B179" s="4"/>
      <c r="C179" s="4"/>
      <c r="D179" s="4"/>
      <c r="E179" s="4"/>
    </row>
    <row r="180" spans="1:5" ht="15" customHeight="1" x14ac:dyDescent="0.25">
      <c r="A180" s="4"/>
      <c r="B180" s="4"/>
      <c r="C180" s="4"/>
      <c r="D180" s="4"/>
      <c r="E180" s="4"/>
    </row>
    <row r="181" spans="1:5" ht="15" customHeight="1" x14ac:dyDescent="0.25">
      <c r="A181" s="4"/>
      <c r="B181" s="4"/>
      <c r="C181" s="4"/>
      <c r="D181" s="4"/>
      <c r="E181" s="4"/>
    </row>
    <row r="182" spans="1:5" ht="15" customHeight="1" x14ac:dyDescent="0.25">
      <c r="A182" s="4"/>
      <c r="B182" s="4"/>
      <c r="C182" s="4"/>
      <c r="D182" s="4"/>
      <c r="E182" s="4"/>
    </row>
    <row r="183" spans="1:5" ht="15" customHeight="1" x14ac:dyDescent="0.25">
      <c r="A183" s="4"/>
      <c r="B183" s="4"/>
      <c r="C183" s="4"/>
      <c r="D183" s="4"/>
      <c r="E183" s="4"/>
    </row>
    <row r="184" spans="1:5" ht="15" customHeight="1" x14ac:dyDescent="0.25">
      <c r="A184" s="4"/>
      <c r="B184" s="4"/>
      <c r="C184" s="4"/>
      <c r="D184" s="4"/>
      <c r="E184" s="4"/>
    </row>
    <row r="185" spans="1:5" ht="15" customHeight="1" x14ac:dyDescent="0.25">
      <c r="A185" s="4"/>
      <c r="B185" s="4"/>
      <c r="C185" s="4"/>
      <c r="D185" s="4"/>
      <c r="E185" s="4"/>
    </row>
    <row r="186" spans="1:5" ht="15" customHeight="1" x14ac:dyDescent="0.25">
      <c r="A186" s="4"/>
      <c r="B186" s="4"/>
      <c r="C186" s="4"/>
      <c r="D186" s="4"/>
      <c r="E186" s="4"/>
    </row>
    <row r="187" spans="1:5" ht="15" customHeight="1" x14ac:dyDescent="0.25">
      <c r="A187" s="4"/>
      <c r="B187" s="4"/>
      <c r="C187" s="4"/>
      <c r="D187" s="4"/>
      <c r="E187" s="4"/>
    </row>
    <row r="188" spans="1:5" ht="15" customHeight="1" x14ac:dyDescent="0.25">
      <c r="A188" s="4"/>
      <c r="B188" s="4"/>
      <c r="C188" s="4"/>
      <c r="D188" s="4"/>
      <c r="E188" s="4"/>
    </row>
    <row r="189" spans="1:5" ht="15" customHeight="1" x14ac:dyDescent="0.25">
      <c r="A189" s="4"/>
      <c r="B189" s="4"/>
      <c r="C189" s="4"/>
      <c r="D189" s="4"/>
      <c r="E189" s="4"/>
    </row>
    <row r="190" spans="1:5" ht="15" customHeight="1" x14ac:dyDescent="0.25">
      <c r="A190" s="4"/>
      <c r="B190" s="4"/>
      <c r="C190" s="4"/>
      <c r="D190" s="4"/>
      <c r="E190" s="4"/>
    </row>
    <row r="191" spans="1:5" ht="15" customHeight="1" x14ac:dyDescent="0.25">
      <c r="A191" s="4"/>
      <c r="B191" s="4"/>
      <c r="C191" s="4"/>
      <c r="D191" s="4"/>
      <c r="E191" s="4"/>
    </row>
    <row r="192" spans="1:5" ht="15" customHeight="1" x14ac:dyDescent="0.25">
      <c r="A192" s="4"/>
      <c r="B192" s="4"/>
      <c r="C192" s="4"/>
      <c r="D192" s="4"/>
      <c r="E192" s="4"/>
    </row>
    <row r="193" spans="1:5" ht="15" customHeight="1" x14ac:dyDescent="0.25">
      <c r="A193" s="4"/>
      <c r="B193" s="4"/>
      <c r="C193" s="4"/>
      <c r="D193" s="4"/>
      <c r="E193" s="4"/>
    </row>
    <row r="194" spans="1:5" ht="15" customHeight="1" x14ac:dyDescent="0.25">
      <c r="A194" s="4"/>
      <c r="B194" s="4"/>
      <c r="C194" s="4"/>
      <c r="D194" s="4"/>
      <c r="E194" s="4"/>
    </row>
    <row r="195" spans="1:5" ht="15" customHeight="1" x14ac:dyDescent="0.25">
      <c r="A195" s="4"/>
      <c r="B195" s="4"/>
      <c r="C195" s="4"/>
      <c r="D195" s="4"/>
      <c r="E195" s="4"/>
    </row>
    <row r="196" spans="1:5" ht="15" customHeight="1" x14ac:dyDescent="0.25">
      <c r="A196" s="4"/>
      <c r="B196" s="4"/>
      <c r="C196" s="4"/>
      <c r="D196" s="4"/>
      <c r="E196" s="4"/>
    </row>
    <row r="197" spans="1:5" ht="15" customHeight="1" x14ac:dyDescent="0.25">
      <c r="A197" s="4"/>
      <c r="B197" s="4"/>
      <c r="C197" s="4"/>
      <c r="D197" s="4"/>
      <c r="E197" s="4"/>
    </row>
    <row r="198" spans="1:5" ht="15" customHeight="1" x14ac:dyDescent="0.25">
      <c r="A198" s="4"/>
      <c r="B198" s="4"/>
      <c r="C198" s="4"/>
      <c r="D198" s="4"/>
      <c r="E198" s="4"/>
    </row>
    <row r="199" spans="1:5" ht="15" customHeight="1" x14ac:dyDescent="0.25">
      <c r="A199" s="4"/>
      <c r="B199" s="4"/>
      <c r="C199" s="4"/>
      <c r="D199" s="4"/>
      <c r="E199" s="4"/>
    </row>
    <row r="200" spans="1:5" ht="15" customHeight="1" x14ac:dyDescent="0.25">
      <c r="A200" s="4"/>
      <c r="B200" s="4"/>
      <c r="C200" s="4"/>
      <c r="D200" s="4"/>
      <c r="E200" s="4"/>
    </row>
    <row r="201" spans="1:5" ht="15" customHeight="1" x14ac:dyDescent="0.25">
      <c r="A201" s="4"/>
      <c r="B201" s="4"/>
      <c r="C201" s="4"/>
      <c r="D201" s="4"/>
      <c r="E201" s="4"/>
    </row>
    <row r="202" spans="1:5" ht="15" customHeight="1" x14ac:dyDescent="0.25">
      <c r="A202" s="4"/>
      <c r="B202" s="4"/>
      <c r="C202" s="4"/>
      <c r="D202" s="4"/>
      <c r="E202" s="4"/>
    </row>
    <row r="203" spans="1:5" ht="15" customHeight="1" x14ac:dyDescent="0.25">
      <c r="A203" s="4"/>
      <c r="B203" s="4"/>
      <c r="C203" s="4"/>
      <c r="D203" s="4"/>
      <c r="E203" s="4"/>
    </row>
    <row r="204" spans="1:5" ht="15" customHeight="1" x14ac:dyDescent="0.25">
      <c r="A204" s="4"/>
      <c r="B204" s="4"/>
      <c r="C204" s="4"/>
      <c r="D204" s="4"/>
      <c r="E204" s="4"/>
    </row>
    <row r="205" spans="1:5" ht="15" customHeight="1" x14ac:dyDescent="0.25">
      <c r="A205" s="4"/>
      <c r="B205" s="4"/>
      <c r="C205" s="4"/>
      <c r="D205" s="4"/>
      <c r="E205" s="4"/>
    </row>
    <row r="206" spans="1:5" ht="15" customHeight="1" x14ac:dyDescent="0.25">
      <c r="A206" s="4"/>
      <c r="B206" s="4"/>
      <c r="C206" s="4"/>
      <c r="D206" s="4"/>
      <c r="E206" s="4"/>
    </row>
    <row r="207" spans="1:5" ht="15" customHeight="1" x14ac:dyDescent="0.25">
      <c r="A207" s="4"/>
      <c r="B207" s="4"/>
      <c r="C207" s="4"/>
      <c r="D207" s="4"/>
      <c r="E207" s="4"/>
    </row>
    <row r="208" spans="1:5" ht="15" customHeight="1" x14ac:dyDescent="0.25">
      <c r="A208" s="4"/>
      <c r="B208" s="4"/>
      <c r="C208" s="4"/>
      <c r="D208" s="4"/>
      <c r="E208" s="4"/>
    </row>
    <row r="209" spans="1:5" ht="15" customHeight="1" x14ac:dyDescent="0.25">
      <c r="A209" s="4"/>
      <c r="B209" s="4"/>
      <c r="C209" s="4"/>
      <c r="D209" s="4"/>
      <c r="E209" s="4"/>
    </row>
    <row r="210" spans="1:5" ht="15" customHeight="1" x14ac:dyDescent="0.25">
      <c r="A210" s="4"/>
      <c r="B210" s="4"/>
      <c r="C210" s="4"/>
      <c r="D210" s="4"/>
      <c r="E210" s="4"/>
    </row>
    <row r="211" spans="1:5" ht="15" customHeight="1" x14ac:dyDescent="0.25">
      <c r="A211" s="4"/>
      <c r="B211" s="4"/>
      <c r="C211" s="4"/>
      <c r="D211" s="4"/>
      <c r="E211" s="4"/>
    </row>
    <row r="212" spans="1:5" ht="15" customHeight="1" x14ac:dyDescent="0.25">
      <c r="A212" s="4"/>
      <c r="B212" s="4"/>
      <c r="C212" s="4"/>
      <c r="D212" s="4"/>
      <c r="E212" s="4"/>
    </row>
    <row r="213" spans="1:5" ht="15" customHeight="1" x14ac:dyDescent="0.25">
      <c r="A213" s="4"/>
      <c r="B213" s="4"/>
      <c r="C213" s="4"/>
      <c r="D213" s="4"/>
      <c r="E213" s="4"/>
    </row>
    <row r="214" spans="1:5" ht="15" customHeight="1" x14ac:dyDescent="0.25">
      <c r="A214" s="4"/>
      <c r="B214" s="4"/>
      <c r="C214" s="4"/>
      <c r="D214" s="4"/>
      <c r="E214" s="4"/>
    </row>
    <row r="215" spans="1:5" ht="15" customHeight="1" x14ac:dyDescent="0.25">
      <c r="A215" s="4"/>
      <c r="B215" s="4"/>
      <c r="C215" s="4"/>
      <c r="D215" s="4"/>
      <c r="E215" s="4"/>
    </row>
    <row r="216" spans="1:5" ht="15" customHeight="1" x14ac:dyDescent="0.25">
      <c r="A216" s="4"/>
      <c r="B216" s="4"/>
      <c r="C216" s="4"/>
      <c r="D216" s="4"/>
      <c r="E216" s="4"/>
    </row>
    <row r="217" spans="1:5" ht="15" customHeight="1" x14ac:dyDescent="0.25">
      <c r="A217" s="4"/>
      <c r="B217" s="4"/>
      <c r="C217" s="4"/>
      <c r="D217" s="4"/>
      <c r="E217" s="4"/>
    </row>
    <row r="218" spans="1:5" ht="15" customHeight="1" x14ac:dyDescent="0.25">
      <c r="A218" s="4"/>
      <c r="B218" s="4"/>
      <c r="C218" s="4"/>
      <c r="D218" s="4"/>
      <c r="E218" s="4"/>
    </row>
    <row r="219" spans="1:5" ht="15" customHeight="1" x14ac:dyDescent="0.25">
      <c r="A219" s="4"/>
      <c r="B219" s="4"/>
      <c r="C219" s="4"/>
      <c r="D219" s="4"/>
      <c r="E219" s="4"/>
    </row>
    <row r="220" spans="1:5" ht="15" customHeight="1" x14ac:dyDescent="0.25">
      <c r="A220" s="4"/>
      <c r="B220" s="4"/>
      <c r="C220" s="4"/>
      <c r="D220" s="4"/>
      <c r="E220" s="4"/>
    </row>
    <row r="221" spans="1:5" ht="15" customHeight="1" x14ac:dyDescent="0.25">
      <c r="A221" s="4"/>
      <c r="B221" s="4"/>
      <c r="C221" s="4"/>
      <c r="D221" s="4"/>
      <c r="E221" s="4"/>
    </row>
    <row r="222" spans="1:5" ht="15" customHeight="1" x14ac:dyDescent="0.25">
      <c r="A222" s="4"/>
      <c r="B222" s="4"/>
      <c r="C222" s="4"/>
      <c r="D222" s="4"/>
      <c r="E222" s="4"/>
    </row>
    <row r="223" spans="1:5" ht="15" customHeight="1" x14ac:dyDescent="0.25">
      <c r="A223" s="4"/>
      <c r="B223" s="4"/>
      <c r="C223" s="4"/>
      <c r="D223" s="4"/>
      <c r="E223" s="4"/>
    </row>
    <row r="224" spans="1:5" ht="15" customHeight="1" x14ac:dyDescent="0.25">
      <c r="A224" s="4"/>
      <c r="B224" s="4"/>
      <c r="C224" s="4"/>
      <c r="D224" s="4"/>
      <c r="E224" s="4"/>
    </row>
    <row r="225" spans="1:5" ht="15" customHeight="1" x14ac:dyDescent="0.25">
      <c r="A225" s="4"/>
      <c r="B225" s="4"/>
      <c r="C225" s="4"/>
      <c r="D225" s="4"/>
      <c r="E225" s="4"/>
    </row>
    <row r="226" spans="1:5" ht="15" customHeight="1" x14ac:dyDescent="0.25">
      <c r="A226" s="4"/>
      <c r="B226" s="4"/>
      <c r="C226" s="4"/>
      <c r="D226" s="4"/>
      <c r="E226" s="4"/>
    </row>
    <row r="227" spans="1:5" ht="15" customHeight="1" x14ac:dyDescent="0.25">
      <c r="A227" s="4"/>
      <c r="B227" s="4"/>
      <c r="C227" s="4"/>
      <c r="D227" s="4"/>
      <c r="E227" s="4"/>
    </row>
    <row r="228" spans="1:5" ht="15" customHeight="1" x14ac:dyDescent="0.25">
      <c r="A228" s="4"/>
      <c r="B228" s="4"/>
      <c r="C228" s="4"/>
      <c r="D228" s="4"/>
      <c r="E228" s="4"/>
    </row>
    <row r="229" spans="1:5" ht="15" customHeight="1" x14ac:dyDescent="0.25">
      <c r="A229" s="4"/>
      <c r="B229" s="4"/>
      <c r="C229" s="4"/>
      <c r="D229" s="4"/>
      <c r="E229" s="4"/>
    </row>
    <row r="230" spans="1:5" ht="15" customHeight="1" x14ac:dyDescent="0.25">
      <c r="A230" s="4"/>
      <c r="B230" s="4"/>
      <c r="C230" s="4"/>
      <c r="D230" s="4"/>
      <c r="E230" s="4"/>
    </row>
    <row r="231" spans="1:5" ht="15" customHeight="1" x14ac:dyDescent="0.25">
      <c r="A231" s="4"/>
      <c r="B231" s="4"/>
      <c r="C231" s="4"/>
      <c r="D231" s="4"/>
      <c r="E231" s="4"/>
    </row>
    <row r="232" spans="1:5" ht="15" customHeight="1" x14ac:dyDescent="0.25">
      <c r="A232" s="4"/>
      <c r="B232" s="4"/>
      <c r="C232" s="4"/>
      <c r="D232" s="4"/>
      <c r="E232" s="4"/>
    </row>
    <row r="233" spans="1:5" ht="15" customHeight="1" x14ac:dyDescent="0.25">
      <c r="A233" s="4"/>
      <c r="B233" s="4"/>
      <c r="C233" s="4"/>
      <c r="D233" s="4"/>
      <c r="E233" s="4"/>
    </row>
    <row r="234" spans="1:5" ht="15" customHeight="1" x14ac:dyDescent="0.25">
      <c r="A234" s="4"/>
      <c r="B234" s="4"/>
      <c r="C234" s="4"/>
      <c r="D234" s="4"/>
      <c r="E234" s="4"/>
    </row>
    <row r="235" spans="1:5" ht="15" customHeight="1" x14ac:dyDescent="0.25">
      <c r="A235" s="4"/>
      <c r="B235" s="4"/>
      <c r="C235" s="4"/>
      <c r="D235" s="4"/>
      <c r="E235" s="4"/>
    </row>
    <row r="236" spans="1:5" ht="15" customHeight="1" x14ac:dyDescent="0.25">
      <c r="A236" s="4"/>
      <c r="B236" s="4"/>
      <c r="C236" s="4"/>
      <c r="D236" s="4"/>
      <c r="E236" s="4"/>
    </row>
    <row r="237" spans="1:5" ht="15" customHeight="1" x14ac:dyDescent="0.25">
      <c r="A237" s="4"/>
      <c r="B237" s="4"/>
      <c r="C237" s="4"/>
      <c r="D237" s="4"/>
      <c r="E237" s="4"/>
    </row>
    <row r="238" spans="1:5" ht="15" customHeight="1" x14ac:dyDescent="0.25">
      <c r="A238" s="4"/>
      <c r="B238" s="4"/>
      <c r="C238" s="4"/>
      <c r="D238" s="4"/>
      <c r="E238" s="4"/>
    </row>
    <row r="239" spans="1:5" ht="15" customHeight="1" x14ac:dyDescent="0.25">
      <c r="A239" s="4"/>
      <c r="B239" s="4"/>
      <c r="C239" s="4"/>
      <c r="D239" s="4"/>
      <c r="E239" s="4"/>
    </row>
    <row r="240" spans="1:5" ht="15" customHeight="1" x14ac:dyDescent="0.25">
      <c r="A240" s="4"/>
      <c r="B240" s="4"/>
      <c r="C240" s="4"/>
      <c r="D240" s="4"/>
      <c r="E240" s="4"/>
    </row>
    <row r="241" spans="1:5" ht="15" customHeight="1" x14ac:dyDescent="0.25">
      <c r="A241" s="4"/>
      <c r="B241" s="4"/>
      <c r="C241" s="4"/>
      <c r="D241" s="4"/>
      <c r="E241" s="4"/>
    </row>
    <row r="242" spans="1:5" ht="15" customHeight="1" x14ac:dyDescent="0.25">
      <c r="A242" s="4"/>
      <c r="B242" s="4"/>
      <c r="C242" s="4"/>
      <c r="D242" s="4"/>
      <c r="E242" s="4"/>
    </row>
    <row r="243" spans="1:5" ht="15" customHeight="1" x14ac:dyDescent="0.25">
      <c r="A243" s="4"/>
      <c r="B243" s="4"/>
      <c r="C243" s="4"/>
      <c r="D243" s="4"/>
      <c r="E243" s="4"/>
    </row>
    <row r="244" spans="1:5" ht="15" customHeight="1" x14ac:dyDescent="0.25">
      <c r="A244" s="4"/>
      <c r="B244" s="4"/>
      <c r="C244" s="4"/>
      <c r="D244" s="4"/>
      <c r="E244" s="4"/>
    </row>
    <row r="245" spans="1:5" ht="15" customHeight="1" x14ac:dyDescent="0.25">
      <c r="A245" s="4"/>
      <c r="B245" s="4"/>
      <c r="C245" s="4"/>
      <c r="D245" s="4"/>
      <c r="E245" s="4"/>
    </row>
    <row r="246" spans="1:5" ht="15" customHeight="1" x14ac:dyDescent="0.25">
      <c r="A246" s="4"/>
      <c r="B246" s="4"/>
      <c r="C246" s="4"/>
      <c r="D246" s="4"/>
      <c r="E246" s="4"/>
    </row>
    <row r="247" spans="1:5" ht="15" customHeight="1" x14ac:dyDescent="0.25">
      <c r="A247" s="4"/>
      <c r="B247" s="4"/>
      <c r="C247" s="4"/>
      <c r="D247" s="4"/>
      <c r="E247" s="4"/>
    </row>
    <row r="248" spans="1:5" ht="15" customHeight="1" x14ac:dyDescent="0.25">
      <c r="A248" s="4"/>
      <c r="B248" s="4"/>
      <c r="C248" s="4"/>
      <c r="D248" s="4"/>
      <c r="E248" s="4"/>
    </row>
    <row r="249" spans="1:5" ht="15" customHeight="1" x14ac:dyDescent="0.25">
      <c r="A249" s="4"/>
      <c r="B249" s="4"/>
      <c r="C249" s="4"/>
      <c r="D249" s="4"/>
      <c r="E249" s="4"/>
    </row>
    <row r="250" spans="1:5" ht="15" customHeight="1" x14ac:dyDescent="0.25">
      <c r="A250" s="4"/>
      <c r="B250" s="4"/>
      <c r="C250" s="4"/>
      <c r="D250" s="4"/>
      <c r="E250" s="4"/>
    </row>
    <row r="251" spans="1:5" ht="15" customHeight="1" x14ac:dyDescent="0.25">
      <c r="A251" s="4"/>
      <c r="B251" s="4"/>
      <c r="C251" s="4"/>
      <c r="D251" s="4"/>
      <c r="E251" s="4"/>
    </row>
    <row r="252" spans="1:5" ht="15" customHeight="1" x14ac:dyDescent="0.25">
      <c r="A252" s="4"/>
      <c r="B252" s="4"/>
      <c r="C252" s="4"/>
      <c r="D252" s="4"/>
      <c r="E252" s="4"/>
    </row>
    <row r="253" spans="1:5" ht="15" customHeight="1" x14ac:dyDescent="0.25">
      <c r="A253" s="4"/>
      <c r="B253" s="4"/>
      <c r="C253" s="4"/>
      <c r="D253" s="4"/>
      <c r="E253" s="4"/>
    </row>
    <row r="254" spans="1:5" ht="15" customHeight="1" x14ac:dyDescent="0.25">
      <c r="A254" s="4"/>
      <c r="B254" s="4"/>
      <c r="C254" s="4"/>
      <c r="D254" s="4"/>
      <c r="E254" s="4"/>
    </row>
    <row r="255" spans="1:5" ht="15" customHeight="1" x14ac:dyDescent="0.25">
      <c r="A255" s="4"/>
      <c r="B255" s="4"/>
      <c r="C255" s="4"/>
      <c r="D255" s="4"/>
      <c r="E255" s="4"/>
    </row>
    <row r="256" spans="1:5" ht="15" customHeight="1" x14ac:dyDescent="0.25">
      <c r="A256" s="4"/>
      <c r="B256" s="4"/>
      <c r="C256" s="4"/>
      <c r="D256" s="4"/>
      <c r="E256" s="4"/>
    </row>
    <row r="257" spans="1:5" ht="15" customHeight="1" x14ac:dyDescent="0.25">
      <c r="A257" s="4"/>
      <c r="B257" s="4"/>
      <c r="C257" s="4"/>
      <c r="D257" s="4"/>
      <c r="E257" s="4"/>
    </row>
    <row r="258" spans="1:5" ht="15" customHeight="1" x14ac:dyDescent="0.25">
      <c r="A258" s="4"/>
      <c r="B258" s="4"/>
      <c r="C258" s="4"/>
      <c r="D258" s="4"/>
      <c r="E258" s="4"/>
    </row>
    <row r="259" spans="1:5" ht="15" customHeight="1" x14ac:dyDescent="0.25">
      <c r="A259" s="4"/>
      <c r="B259" s="4"/>
      <c r="C259" s="4"/>
      <c r="D259" s="4"/>
      <c r="E259" s="4"/>
    </row>
    <row r="260" spans="1:5" ht="15" customHeight="1" x14ac:dyDescent="0.25">
      <c r="A260" s="4"/>
      <c r="B260" s="4"/>
      <c r="C260" s="4"/>
      <c r="D260" s="4"/>
      <c r="E260" s="4"/>
    </row>
    <row r="261" spans="1:5" ht="15" customHeight="1" x14ac:dyDescent="0.25">
      <c r="A261" s="4"/>
      <c r="B261" s="4"/>
      <c r="C261" s="4"/>
      <c r="D261" s="4"/>
      <c r="E261" s="4"/>
    </row>
    <row r="262" spans="1:5" ht="15" customHeight="1" x14ac:dyDescent="0.25">
      <c r="A262" s="4"/>
      <c r="B262" s="4"/>
      <c r="C262" s="4"/>
      <c r="D262" s="4"/>
      <c r="E262" s="4"/>
    </row>
    <row r="263" spans="1:5" ht="15" customHeight="1" x14ac:dyDescent="0.25">
      <c r="A263" s="4"/>
      <c r="B263" s="4"/>
      <c r="C263" s="4"/>
      <c r="D263" s="4"/>
      <c r="E263" s="4"/>
    </row>
    <row r="264" spans="1:5" ht="15" customHeight="1" x14ac:dyDescent="0.25">
      <c r="A264" s="4"/>
      <c r="B264" s="4"/>
      <c r="C264" s="4"/>
      <c r="D264" s="4"/>
      <c r="E264" s="4"/>
    </row>
    <row r="265" spans="1:5" ht="15" customHeight="1" x14ac:dyDescent="0.25">
      <c r="A265" s="4"/>
      <c r="B265" s="4"/>
      <c r="C265" s="4"/>
      <c r="D265" s="4"/>
      <c r="E265" s="4"/>
    </row>
    <row r="266" spans="1:5" ht="15" customHeight="1" x14ac:dyDescent="0.25">
      <c r="A266" s="4"/>
      <c r="B266" s="4"/>
      <c r="C266" s="4"/>
      <c r="D266" s="4"/>
      <c r="E266" s="4"/>
    </row>
    <row r="267" spans="1:5" ht="15" customHeight="1" x14ac:dyDescent="0.25">
      <c r="A267" s="4"/>
      <c r="B267" s="4"/>
      <c r="C267" s="4"/>
      <c r="D267" s="4"/>
      <c r="E267" s="4"/>
    </row>
    <row r="268" spans="1:5" ht="15" customHeight="1" x14ac:dyDescent="0.25">
      <c r="A268" s="4"/>
      <c r="B268" s="4"/>
      <c r="C268" s="4"/>
      <c r="D268" s="4"/>
      <c r="E268" s="4"/>
    </row>
    <row r="269" spans="1:5" ht="15" customHeight="1" x14ac:dyDescent="0.25">
      <c r="A269" s="4"/>
      <c r="B269" s="4"/>
      <c r="C269" s="4"/>
      <c r="D269" s="4"/>
      <c r="E269" s="4"/>
    </row>
    <row r="270" spans="1:5" ht="15" customHeight="1" x14ac:dyDescent="0.25">
      <c r="A270" s="4"/>
      <c r="B270" s="4"/>
      <c r="C270" s="4"/>
      <c r="D270" s="4"/>
      <c r="E270" s="4"/>
    </row>
  </sheetData>
  <sheetProtection algorithmName="SHA-512" hashValue="MltuYUZC1Ay8RC+mdUyynC9zU72EwaYQ0Rsgp1BIwbE2oPkQ4zH5pg91NH1A+dmfB7P3aQ+aqRoeZC8Y0DimPA==" saltValue="XUNBTFFnaco9sDTuWL7iHA==" spinCount="100000" sheet="1" objects="1" scenarios="1" selectLockedCells="1" selectUnlockedCells="1"/>
  <mergeCells count="5">
    <mergeCell ref="A1:E1"/>
    <mergeCell ref="A2:E2"/>
    <mergeCell ref="A3:E3"/>
    <mergeCell ref="A4:E4"/>
    <mergeCell ref="B7:E7"/>
  </mergeCells>
  <printOptions horizontalCentered="1"/>
  <pageMargins left="1.5" right="0.98425196850393704" top="1" bottom="0.98425196850393704" header="0" footer="0.31496062992125984"/>
  <pageSetup scale="77" firstPageNumber="6" orientation="portrait" useFirstPageNumber="1" horizontalDpi="4294967293" verticalDpi="4294967293" r:id="rId1"/>
  <headerFooter>
    <oddFooter>&amp;C&amp;"Times New Roman,Regular"&amp;12 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8"/>
  <sheetViews>
    <sheetView zoomScaleNormal="100" zoomScaleSheetLayoutView="100" workbookViewId="0">
      <selection sqref="A1:F1"/>
    </sheetView>
  </sheetViews>
  <sheetFormatPr defaultColWidth="9.33203125" defaultRowHeight="15" customHeight="1" x14ac:dyDescent="0.25"/>
  <cols>
    <col min="1" max="1" width="47.6640625" style="40" customWidth="1"/>
    <col min="2" max="2" width="6.33203125" style="40" bestFit="1" customWidth="1"/>
    <col min="3" max="3" width="20.5546875" style="40" bestFit="1" customWidth="1"/>
    <col min="4" max="4" width="1.5546875" style="40" customWidth="1"/>
    <col min="5" max="5" width="21.33203125" style="40" bestFit="1" customWidth="1"/>
    <col min="6" max="6" width="1.5546875" style="40" customWidth="1"/>
    <col min="7" max="7" width="30.33203125" style="40" customWidth="1"/>
    <col min="8" max="8" width="20.44140625" style="40" customWidth="1"/>
    <col min="9" max="9" width="17.5546875" style="40" bestFit="1" customWidth="1"/>
    <col min="10" max="16384" width="9.33203125" style="40"/>
  </cols>
  <sheetData>
    <row r="1" spans="1:9" ht="15.6" x14ac:dyDescent="0.25">
      <c r="A1" s="194" t="s">
        <v>0</v>
      </c>
      <c r="B1" s="194"/>
      <c r="C1" s="194"/>
      <c r="D1" s="194"/>
      <c r="E1" s="194"/>
      <c r="F1" s="194"/>
      <c r="G1" s="39"/>
    </row>
    <row r="2" spans="1:9" ht="15" customHeight="1" x14ac:dyDescent="0.25">
      <c r="A2" s="201" t="s">
        <v>154</v>
      </c>
      <c r="B2" s="201"/>
      <c r="C2" s="201"/>
      <c r="D2" s="201"/>
      <c r="E2" s="201"/>
      <c r="F2" s="201"/>
      <c r="G2" s="39"/>
    </row>
    <row r="3" spans="1:9" ht="15" customHeight="1" x14ac:dyDescent="0.3">
      <c r="A3" s="202" t="s">
        <v>167</v>
      </c>
      <c r="B3" s="202"/>
      <c r="C3" s="202"/>
      <c r="D3" s="202"/>
      <c r="E3" s="202"/>
      <c r="F3" s="202"/>
      <c r="G3" s="41"/>
    </row>
    <row r="4" spans="1:9" ht="15" customHeight="1" x14ac:dyDescent="0.25">
      <c r="A4" s="196" t="s">
        <v>168</v>
      </c>
      <c r="B4" s="196"/>
      <c r="C4" s="196"/>
      <c r="D4" s="196"/>
      <c r="E4" s="196"/>
      <c r="F4" s="196"/>
      <c r="G4" s="42"/>
    </row>
    <row r="5" spans="1:9" ht="15" customHeight="1" x14ac:dyDescent="0.3">
      <c r="A5" s="43"/>
      <c r="B5" s="15"/>
      <c r="C5" s="15"/>
      <c r="D5" s="15"/>
      <c r="E5" s="15"/>
      <c r="F5" s="15"/>
    </row>
    <row r="6" spans="1:9" ht="31.2" x14ac:dyDescent="0.3">
      <c r="A6" s="32" t="s">
        <v>46</v>
      </c>
      <c r="B6" s="99" t="s">
        <v>1</v>
      </c>
      <c r="C6" s="99">
        <v>2023</v>
      </c>
      <c r="D6" s="99"/>
      <c r="E6" s="101" t="s">
        <v>172</v>
      </c>
      <c r="F6" s="44"/>
      <c r="G6" s="45"/>
    </row>
    <row r="7" spans="1:9" ht="15" customHeight="1" x14ac:dyDescent="0.3">
      <c r="A7" s="9" t="s">
        <v>54</v>
      </c>
      <c r="B7" s="15"/>
      <c r="C7" s="15"/>
      <c r="D7" s="15"/>
      <c r="E7" s="15"/>
      <c r="F7" s="15"/>
    </row>
    <row r="8" spans="1:9" ht="15" customHeight="1" x14ac:dyDescent="0.3">
      <c r="A8" s="17" t="s">
        <v>55</v>
      </c>
      <c r="B8" s="15"/>
      <c r="C8" s="15"/>
      <c r="D8" s="15"/>
      <c r="E8" s="15"/>
      <c r="F8" s="15"/>
    </row>
    <row r="9" spans="1:9" ht="15" customHeight="1" x14ac:dyDescent="0.25">
      <c r="A9" s="16" t="s">
        <v>56</v>
      </c>
      <c r="B9" s="46"/>
      <c r="C9" s="46">
        <v>155578961.56999999</v>
      </c>
      <c r="D9" s="46"/>
      <c r="E9" s="46">
        <v>156815471.53</v>
      </c>
      <c r="F9" s="46"/>
      <c r="G9" s="47"/>
    </row>
    <row r="10" spans="1:9" ht="15" customHeight="1" x14ac:dyDescent="0.25">
      <c r="A10" s="16" t="s">
        <v>57</v>
      </c>
      <c r="B10" s="46"/>
      <c r="C10" s="46">
        <v>1700978004</v>
      </c>
      <c r="D10" s="46"/>
      <c r="E10" s="46">
        <v>1996850246</v>
      </c>
      <c r="F10" s="46"/>
      <c r="G10" s="47"/>
    </row>
    <row r="11" spans="1:9" ht="31.2" x14ac:dyDescent="0.25">
      <c r="A11" s="18" t="s">
        <v>58</v>
      </c>
      <c r="B11" s="46"/>
      <c r="C11" s="29">
        <v>346613669.5</v>
      </c>
      <c r="D11" s="29"/>
      <c r="E11" s="29">
        <v>825382029.5</v>
      </c>
      <c r="F11" s="46"/>
      <c r="G11" s="47"/>
    </row>
    <row r="12" spans="1:9" ht="15" customHeight="1" x14ac:dyDescent="0.25">
      <c r="A12" s="16" t="s">
        <v>59</v>
      </c>
      <c r="B12" s="46"/>
      <c r="C12" s="29">
        <v>124614183.14000002</v>
      </c>
      <c r="D12" s="29"/>
      <c r="E12" s="29">
        <v>94764338.460000008</v>
      </c>
      <c r="F12" s="46"/>
      <c r="G12" s="47"/>
      <c r="H12" s="48"/>
    </row>
    <row r="13" spans="1:9" ht="15" customHeight="1" x14ac:dyDescent="0.25">
      <c r="A13" s="16" t="s">
        <v>142</v>
      </c>
      <c r="B13" s="46"/>
      <c r="C13" s="29">
        <v>141909097.84999999</v>
      </c>
      <c r="D13" s="29"/>
      <c r="E13" s="29">
        <v>91109391.75999999</v>
      </c>
      <c r="F13" s="46"/>
      <c r="G13" s="47"/>
      <c r="H13" s="48"/>
    </row>
    <row r="14" spans="1:9" ht="15" customHeight="1" x14ac:dyDescent="0.25">
      <c r="A14" s="16" t="s">
        <v>60</v>
      </c>
      <c r="B14" s="49"/>
      <c r="C14" s="97">
        <v>19668802.34</v>
      </c>
      <c r="D14" s="97"/>
      <c r="E14" s="97">
        <v>13837750.609999999</v>
      </c>
      <c r="F14" s="49"/>
      <c r="G14" s="50"/>
    </row>
    <row r="15" spans="1:9" ht="15" customHeight="1" x14ac:dyDescent="0.25">
      <c r="A15" s="16" t="s">
        <v>61</v>
      </c>
      <c r="B15" s="38"/>
      <c r="C15" s="58">
        <v>378549050.69000006</v>
      </c>
      <c r="D15" s="58"/>
      <c r="E15" s="58">
        <v>604502382.71000004</v>
      </c>
      <c r="F15" s="38"/>
      <c r="G15" s="50"/>
      <c r="H15" s="48"/>
      <c r="I15" s="48"/>
    </row>
    <row r="16" spans="1:9" ht="15" customHeight="1" x14ac:dyDescent="0.3">
      <c r="A16" s="9" t="s">
        <v>62</v>
      </c>
      <c r="B16" s="10"/>
      <c r="C16" s="67">
        <f>SUM(C9:C15)</f>
        <v>2867911769.0899997</v>
      </c>
      <c r="D16" s="67"/>
      <c r="E16" s="67">
        <f>SUM(E9:E15)</f>
        <v>3783261610.5700002</v>
      </c>
      <c r="F16" s="10"/>
      <c r="G16" s="12"/>
    </row>
    <row r="17" spans="1:8" ht="15" customHeight="1" x14ac:dyDescent="0.25">
      <c r="A17" s="17" t="s">
        <v>63</v>
      </c>
      <c r="B17" s="46"/>
      <c r="C17" s="29"/>
      <c r="D17" s="29"/>
      <c r="E17" s="29"/>
      <c r="F17" s="46"/>
      <c r="G17" s="47"/>
    </row>
    <row r="18" spans="1:8" ht="15" customHeight="1" x14ac:dyDescent="0.25">
      <c r="A18" s="9" t="s">
        <v>143</v>
      </c>
      <c r="B18" s="46"/>
      <c r="C18" s="29">
        <v>156603465.5</v>
      </c>
      <c r="D18" s="29"/>
      <c r="E18" s="29">
        <v>229118649.16</v>
      </c>
      <c r="F18" s="46"/>
      <c r="G18" s="47"/>
    </row>
    <row r="19" spans="1:8" ht="15" customHeight="1" x14ac:dyDescent="0.3">
      <c r="A19" s="9" t="s">
        <v>105</v>
      </c>
      <c r="B19" s="23"/>
      <c r="C19" s="23">
        <v>684985071.02999997</v>
      </c>
      <c r="D19" s="23"/>
      <c r="E19" s="23">
        <v>677107606.27999997</v>
      </c>
      <c r="F19" s="23"/>
      <c r="G19" s="51"/>
      <c r="H19" s="48"/>
    </row>
    <row r="20" spans="1:8" ht="15" customHeight="1" x14ac:dyDescent="0.3">
      <c r="A20" s="16" t="s">
        <v>64</v>
      </c>
      <c r="B20" s="37"/>
      <c r="C20" s="37">
        <v>909362698.46000004</v>
      </c>
      <c r="D20" s="37"/>
      <c r="E20" s="37">
        <v>866217234.79999995</v>
      </c>
      <c r="F20" s="37"/>
      <c r="G20" s="51"/>
      <c r="H20" s="48"/>
    </row>
    <row r="21" spans="1:8" ht="15" customHeight="1" x14ac:dyDescent="0.3">
      <c r="A21" s="16" t="s">
        <v>160</v>
      </c>
      <c r="B21" s="37"/>
      <c r="C21" s="37">
        <v>12627130.869999999</v>
      </c>
      <c r="D21" s="37"/>
      <c r="E21" s="37">
        <v>25934251.899999999</v>
      </c>
      <c r="F21" s="37"/>
      <c r="G21" s="51"/>
      <c r="H21" s="48"/>
    </row>
    <row r="22" spans="1:8" ht="15" customHeight="1" x14ac:dyDescent="0.25">
      <c r="A22" s="16" t="s">
        <v>65</v>
      </c>
      <c r="B22" s="38"/>
      <c r="C22" s="58">
        <v>483465690.38</v>
      </c>
      <c r="D22" s="58"/>
      <c r="E22" s="58">
        <v>736110321.32000005</v>
      </c>
      <c r="F22" s="38"/>
      <c r="G22" s="50"/>
      <c r="H22" s="48"/>
    </row>
    <row r="23" spans="1:8" ht="15" customHeight="1" x14ac:dyDescent="0.3">
      <c r="A23" s="9" t="s">
        <v>66</v>
      </c>
      <c r="B23" s="10"/>
      <c r="C23" s="67">
        <f>SUM(C18:C22)</f>
        <v>2247044056.2399998</v>
      </c>
      <c r="D23" s="67"/>
      <c r="E23" s="67">
        <f>SUM(E18:E22)</f>
        <v>2534488063.46</v>
      </c>
      <c r="F23" s="10"/>
      <c r="G23" s="12"/>
    </row>
    <row r="24" spans="1:8" ht="15" customHeight="1" x14ac:dyDescent="0.3">
      <c r="A24" s="9" t="s">
        <v>67</v>
      </c>
      <c r="B24" s="10"/>
      <c r="C24" s="67">
        <f>C16-C23</f>
        <v>620867712.8499999</v>
      </c>
      <c r="D24" s="67"/>
      <c r="E24" s="67">
        <f>E16-E23</f>
        <v>1248773547.1100001</v>
      </c>
      <c r="F24" s="10"/>
      <c r="G24" s="12"/>
    </row>
    <row r="25" spans="1:8" ht="15" customHeight="1" x14ac:dyDescent="0.25">
      <c r="A25" s="9" t="s">
        <v>68</v>
      </c>
      <c r="B25" s="46"/>
      <c r="C25" s="29"/>
      <c r="D25" s="29"/>
      <c r="E25" s="29"/>
      <c r="F25" s="46"/>
      <c r="G25" s="47"/>
    </row>
    <row r="26" spans="1:8" ht="15" customHeight="1" x14ac:dyDescent="0.25">
      <c r="A26" s="17" t="s">
        <v>69</v>
      </c>
      <c r="B26" s="46"/>
      <c r="C26" s="29"/>
      <c r="D26" s="29"/>
      <c r="E26" s="29"/>
      <c r="F26" s="46"/>
      <c r="G26" s="47"/>
    </row>
    <row r="27" spans="1:8" ht="15" customHeight="1" x14ac:dyDescent="0.25">
      <c r="A27" s="18" t="s">
        <v>173</v>
      </c>
      <c r="B27" s="46"/>
      <c r="C27" s="29">
        <v>0</v>
      </c>
      <c r="D27" s="29"/>
      <c r="E27" s="29">
        <v>937119.12</v>
      </c>
      <c r="F27" s="46"/>
      <c r="G27" s="47"/>
    </row>
    <row r="28" spans="1:8" ht="31.2" x14ac:dyDescent="0.25">
      <c r="A28" s="18" t="s">
        <v>70</v>
      </c>
      <c r="B28" s="49"/>
      <c r="C28" s="97">
        <v>104470</v>
      </c>
      <c r="D28" s="97"/>
      <c r="E28" s="97">
        <v>1838900000</v>
      </c>
      <c r="F28" s="49"/>
      <c r="G28" s="50"/>
    </row>
    <row r="29" spans="1:8" ht="15" customHeight="1" x14ac:dyDescent="0.3">
      <c r="A29" s="9" t="s">
        <v>71</v>
      </c>
      <c r="B29" s="10"/>
      <c r="C29" s="67">
        <f>SUM(C27:C28)</f>
        <v>104470</v>
      </c>
      <c r="D29" s="67"/>
      <c r="E29" s="67">
        <f>SUM(E27:E28)</f>
        <v>1839837119.1199999</v>
      </c>
      <c r="F29" s="10"/>
      <c r="G29" s="12"/>
    </row>
    <row r="30" spans="1:8" ht="15" customHeight="1" x14ac:dyDescent="0.25">
      <c r="A30" s="17" t="s">
        <v>63</v>
      </c>
      <c r="B30" s="46"/>
      <c r="C30" s="29"/>
      <c r="D30" s="29"/>
      <c r="E30" s="29"/>
      <c r="F30" s="46"/>
      <c r="G30" s="47"/>
    </row>
    <row r="31" spans="1:8" ht="15" customHeight="1" x14ac:dyDescent="0.25">
      <c r="A31" s="16" t="s">
        <v>157</v>
      </c>
      <c r="B31" s="29"/>
      <c r="C31" s="29">
        <v>0</v>
      </c>
      <c r="D31" s="29"/>
      <c r="E31" s="29">
        <v>0</v>
      </c>
      <c r="F31" s="29"/>
      <c r="G31" s="87"/>
    </row>
    <row r="32" spans="1:8" ht="27.75" customHeight="1" x14ac:dyDescent="0.45">
      <c r="A32" s="9" t="s">
        <v>156</v>
      </c>
      <c r="B32" s="36"/>
      <c r="C32" s="61">
        <v>992593044.27999997</v>
      </c>
      <c r="D32" s="61"/>
      <c r="E32" s="61">
        <v>606496671.31000006</v>
      </c>
      <c r="F32" s="36"/>
      <c r="G32" s="52"/>
    </row>
    <row r="33" spans="1:7" ht="14.7" customHeight="1" x14ac:dyDescent="0.3">
      <c r="A33" s="9" t="s">
        <v>66</v>
      </c>
      <c r="B33" s="10"/>
      <c r="C33" s="67">
        <f>SUM(C31:C32)</f>
        <v>992593044.27999997</v>
      </c>
      <c r="D33" s="67"/>
      <c r="E33" s="67">
        <f>SUM(E31:E32)</f>
        <v>606496671.31000006</v>
      </c>
      <c r="F33" s="10"/>
      <c r="G33" s="12"/>
    </row>
    <row r="34" spans="1:7" ht="15" customHeight="1" x14ac:dyDescent="0.25">
      <c r="A34" s="9" t="s">
        <v>72</v>
      </c>
      <c r="B34" s="11"/>
      <c r="C34" s="11">
        <f>C29-C33</f>
        <v>-992488574.27999997</v>
      </c>
      <c r="D34" s="11"/>
      <c r="E34" s="11">
        <f>E29-E33</f>
        <v>1233340447.8099999</v>
      </c>
      <c r="F34" s="11"/>
      <c r="G34" s="13"/>
    </row>
    <row r="35" spans="1:7" ht="15" customHeight="1" x14ac:dyDescent="0.25">
      <c r="A35" s="9" t="s">
        <v>73</v>
      </c>
      <c r="B35" s="46"/>
      <c r="C35" s="46"/>
      <c r="D35" s="46"/>
      <c r="E35" s="46"/>
      <c r="F35" s="46"/>
      <c r="G35" s="47"/>
    </row>
    <row r="36" spans="1:7" ht="15" customHeight="1" x14ac:dyDescent="0.25">
      <c r="A36" s="17" t="s">
        <v>55</v>
      </c>
      <c r="B36" s="49"/>
      <c r="C36" s="49"/>
      <c r="D36" s="49"/>
      <c r="E36" s="49"/>
      <c r="F36" s="49"/>
      <c r="G36" s="47"/>
    </row>
    <row r="37" spans="1:7" ht="15" customHeight="1" x14ac:dyDescent="0.25">
      <c r="A37" s="16" t="s">
        <v>74</v>
      </c>
      <c r="B37" s="49"/>
      <c r="C37" s="53">
        <v>22118428.350000001</v>
      </c>
      <c r="D37" s="49"/>
      <c r="E37" s="53">
        <v>93000000</v>
      </c>
      <c r="F37" s="49"/>
      <c r="G37" s="50"/>
    </row>
    <row r="38" spans="1:7" s="41" customFormat="1" ht="15" customHeight="1" x14ac:dyDescent="0.3">
      <c r="A38" s="17" t="s">
        <v>106</v>
      </c>
      <c r="B38" s="10"/>
      <c r="C38" s="10">
        <f>SUM(C37)</f>
        <v>22118428.350000001</v>
      </c>
      <c r="D38" s="10"/>
      <c r="E38" s="10">
        <f>SUM(E37)</f>
        <v>93000000</v>
      </c>
      <c r="F38" s="10"/>
      <c r="G38" s="12"/>
    </row>
    <row r="39" spans="1:7" ht="15" customHeight="1" x14ac:dyDescent="0.25">
      <c r="A39" s="17" t="s">
        <v>63</v>
      </c>
      <c r="B39" s="46"/>
      <c r="C39" s="46"/>
      <c r="D39" s="46"/>
      <c r="E39" s="46"/>
      <c r="F39" s="46"/>
      <c r="G39" s="47"/>
    </row>
    <row r="40" spans="1:7" ht="15" customHeight="1" x14ac:dyDescent="0.3">
      <c r="A40" s="9" t="s">
        <v>107</v>
      </c>
      <c r="B40" s="35"/>
      <c r="C40" s="35">
        <v>21035055.84</v>
      </c>
      <c r="D40" s="35"/>
      <c r="E40" s="35">
        <v>466088377.48000002</v>
      </c>
      <c r="F40" s="35"/>
      <c r="G40" s="52"/>
    </row>
    <row r="41" spans="1:7" ht="15" customHeight="1" x14ac:dyDescent="0.3">
      <c r="A41" s="9" t="s">
        <v>66</v>
      </c>
      <c r="B41" s="10"/>
      <c r="C41" s="10">
        <f>SUM(C40:C40)</f>
        <v>21035055.84</v>
      </c>
      <c r="D41" s="10"/>
      <c r="E41" s="10">
        <f>SUM(E40:E40)</f>
        <v>466088377.48000002</v>
      </c>
      <c r="F41" s="10"/>
      <c r="G41" s="12"/>
    </row>
    <row r="42" spans="1:7" ht="15" customHeight="1" x14ac:dyDescent="0.3">
      <c r="A42" s="9" t="s">
        <v>75</v>
      </c>
      <c r="B42" s="10"/>
      <c r="C42" s="10">
        <f>C38-C41</f>
        <v>1083372.5100000016</v>
      </c>
      <c r="D42" s="10"/>
      <c r="E42" s="10">
        <f>E38-E41</f>
        <v>-373088377.48000002</v>
      </c>
      <c r="F42" s="10"/>
      <c r="G42" s="12"/>
    </row>
    <row r="43" spans="1:7" ht="31.2" x14ac:dyDescent="0.3">
      <c r="A43" s="9" t="s">
        <v>76</v>
      </c>
      <c r="B43" s="54"/>
      <c r="C43" s="54">
        <f>C24+C34+C42</f>
        <v>-370537488.92000008</v>
      </c>
      <c r="D43" s="54"/>
      <c r="E43" s="54">
        <f>E24+E34+E42</f>
        <v>2109025617.4400001</v>
      </c>
      <c r="F43" s="54"/>
      <c r="G43" s="12"/>
    </row>
    <row r="44" spans="1:7" ht="15" customHeight="1" x14ac:dyDescent="0.25">
      <c r="A44" s="9" t="s">
        <v>77</v>
      </c>
      <c r="B44" s="38"/>
      <c r="C44" s="38">
        <v>3686847095.29</v>
      </c>
      <c r="D44" s="38"/>
      <c r="E44" s="38">
        <v>1577821477.8499997</v>
      </c>
      <c r="F44" s="38"/>
      <c r="G44" s="50"/>
    </row>
    <row r="45" spans="1:7" ht="17.399999999999999" x14ac:dyDescent="0.3">
      <c r="A45" s="9" t="s">
        <v>78</v>
      </c>
      <c r="B45" s="107" t="s">
        <v>178</v>
      </c>
      <c r="C45" s="55">
        <f>SUM(C43:C44)</f>
        <v>3316309606.3699999</v>
      </c>
      <c r="D45" s="55"/>
      <c r="E45" s="55">
        <f>SUM(E43:E44)</f>
        <v>3686847095.29</v>
      </c>
      <c r="F45" s="55"/>
      <c r="G45" s="12"/>
    </row>
    <row r="46" spans="1:7" ht="15" customHeight="1" x14ac:dyDescent="0.3">
      <c r="A46" s="15"/>
      <c r="B46" s="56"/>
      <c r="C46" s="56"/>
      <c r="D46" s="56"/>
      <c r="E46" s="56"/>
      <c r="F46" s="56"/>
      <c r="G46" s="48"/>
    </row>
    <row r="47" spans="1:7" ht="15" customHeight="1" x14ac:dyDescent="0.3">
      <c r="A47" s="57"/>
      <c r="B47" s="56"/>
      <c r="C47" s="56"/>
      <c r="D47" s="56"/>
      <c r="E47" s="56"/>
      <c r="F47" s="56"/>
      <c r="G47" s="48"/>
    </row>
    <row r="48" spans="1:7" ht="15" customHeight="1" x14ac:dyDescent="0.3">
      <c r="A48" s="15"/>
      <c r="B48" s="15"/>
      <c r="C48" s="15"/>
      <c r="D48" s="15"/>
      <c r="E48" s="15"/>
      <c r="F48" s="15"/>
    </row>
  </sheetData>
  <sheetProtection algorithmName="SHA-512" hashValue="9JQL/g+j2qA84SvHgRygaQC3kW4zF1kxd6W60halbpWLYj2NbIh2EL+E4H1152Nz9VK5b6UR+8BWOUFCnCFIsQ==" saltValue="z9GrKnYn75cTIvhYWDQ47Q==" spinCount="100000" sheet="1" objects="1" scenarios="1" selectLockedCells="1" selectUnlockedCells="1"/>
  <mergeCells count="4">
    <mergeCell ref="A1:F1"/>
    <mergeCell ref="A2:F2"/>
    <mergeCell ref="A3:F3"/>
    <mergeCell ref="A4:F4"/>
  </mergeCells>
  <pageMargins left="1.5" right="0.98425196850393704" top="1" bottom="0.98425196850393704" header="0" footer="0.31496062992125984"/>
  <pageSetup scale="77" firstPageNumber="7" orientation="portrait" useFirstPageNumber="1" horizontalDpi="4294967293" verticalDpi="4294967293" r:id="rId1"/>
  <headerFooter scaleWithDoc="0" alignWithMargins="0">
    <oddFooter>&amp;C&amp;"Times New Roman,Regular"8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30"/>
  <sheetViews>
    <sheetView zoomScaleNormal="100" zoomScaleSheetLayoutView="100" zoomScalePageLayoutView="30" workbookViewId="0">
      <selection activeCell="F61" sqref="F61"/>
    </sheetView>
  </sheetViews>
  <sheetFormatPr defaultColWidth="8.6640625" defaultRowHeight="15.6" x14ac:dyDescent="0.3"/>
  <cols>
    <col min="1" max="1" width="2.44140625" style="111" customWidth="1"/>
    <col min="2" max="3" width="2.6640625" style="111" customWidth="1"/>
    <col min="4" max="4" width="2.44140625" style="111" customWidth="1"/>
    <col min="5" max="5" width="49.33203125" style="111" customWidth="1"/>
    <col min="6" max="6" width="23.33203125" style="111" customWidth="1"/>
    <col min="7" max="7" width="20.6640625" style="111" customWidth="1"/>
    <col min="8" max="8" width="23" style="111" customWidth="1"/>
    <col min="9" max="9" width="20.5546875" style="111" customWidth="1"/>
    <col min="10" max="10" width="20.33203125" style="111" customWidth="1"/>
    <col min="11" max="11" width="19.6640625" style="111" bestFit="1" customWidth="1"/>
    <col min="12" max="16384" width="8.6640625" style="111"/>
  </cols>
  <sheetData>
    <row r="1" spans="1:10" x14ac:dyDescent="0.3">
      <c r="A1" s="77" t="s">
        <v>0</v>
      </c>
      <c r="B1" s="77"/>
      <c r="C1" s="77"/>
      <c r="D1" s="77"/>
      <c r="E1" s="77"/>
      <c r="F1" s="77"/>
    </row>
    <row r="2" spans="1:10" x14ac:dyDescent="0.3">
      <c r="A2" s="112" t="s">
        <v>108</v>
      </c>
    </row>
    <row r="3" spans="1:10" x14ac:dyDescent="0.3">
      <c r="A3" s="111" t="s">
        <v>174</v>
      </c>
    </row>
    <row r="5" spans="1:10" ht="16.2" thickBot="1" x14ac:dyDescent="0.35"/>
    <row r="6" spans="1:10" ht="14.7" customHeight="1" x14ac:dyDescent="0.3">
      <c r="A6" s="203" t="s">
        <v>81</v>
      </c>
      <c r="B6" s="204"/>
      <c r="C6" s="204"/>
      <c r="D6" s="204"/>
      <c r="E6" s="204"/>
      <c r="F6" s="209" t="s">
        <v>82</v>
      </c>
      <c r="G6" s="210"/>
      <c r="H6" s="113" t="s">
        <v>109</v>
      </c>
      <c r="I6" s="211" t="s">
        <v>83</v>
      </c>
      <c r="J6" s="193" t="s">
        <v>109</v>
      </c>
    </row>
    <row r="7" spans="1:10" ht="14.7" customHeight="1" x14ac:dyDescent="0.3">
      <c r="A7" s="205"/>
      <c r="B7" s="206"/>
      <c r="C7" s="206"/>
      <c r="D7" s="206"/>
      <c r="E7" s="206"/>
      <c r="F7" s="114" t="s">
        <v>84</v>
      </c>
      <c r="G7" s="115" t="s">
        <v>85</v>
      </c>
      <c r="H7" s="109" t="s">
        <v>110</v>
      </c>
      <c r="I7" s="212"/>
      <c r="J7" s="110" t="s">
        <v>111</v>
      </c>
    </row>
    <row r="8" spans="1:10" ht="15.6" customHeight="1" thickBot="1" x14ac:dyDescent="0.35">
      <c r="A8" s="207"/>
      <c r="B8" s="208"/>
      <c r="C8" s="208"/>
      <c r="D8" s="208"/>
      <c r="E8" s="208"/>
      <c r="F8" s="116">
        <v>2023</v>
      </c>
      <c r="G8" s="117">
        <v>2023</v>
      </c>
      <c r="H8" s="118">
        <v>2023</v>
      </c>
      <c r="I8" s="119">
        <v>2023</v>
      </c>
      <c r="J8" s="120">
        <v>2023</v>
      </c>
    </row>
    <row r="9" spans="1:10" x14ac:dyDescent="0.3">
      <c r="A9" s="121"/>
      <c r="B9" s="122"/>
      <c r="C9" s="122"/>
      <c r="D9" s="122"/>
      <c r="E9" s="123"/>
      <c r="F9" s="121"/>
      <c r="G9" s="124"/>
      <c r="H9" s="125"/>
      <c r="I9" s="122"/>
      <c r="J9" s="126"/>
    </row>
    <row r="10" spans="1:10" x14ac:dyDescent="0.3">
      <c r="A10" s="127" t="s">
        <v>86</v>
      </c>
      <c r="D10" s="190"/>
      <c r="E10" s="128"/>
      <c r="F10" s="129"/>
      <c r="G10" s="130"/>
      <c r="H10" s="131"/>
      <c r="I10" s="132"/>
      <c r="J10" s="133"/>
    </row>
    <row r="11" spans="1:10" x14ac:dyDescent="0.3">
      <c r="A11" s="129"/>
      <c r="B11" s="111" t="s">
        <v>104</v>
      </c>
      <c r="E11" s="134"/>
      <c r="F11" s="129"/>
      <c r="G11" s="130"/>
      <c r="H11" s="131"/>
      <c r="I11" s="132"/>
      <c r="J11" s="133"/>
    </row>
    <row r="12" spans="1:10" x14ac:dyDescent="0.3">
      <c r="A12" s="129"/>
      <c r="C12" s="111" t="s">
        <v>112</v>
      </c>
      <c r="E12" s="134"/>
      <c r="F12" s="129"/>
      <c r="G12" s="130"/>
      <c r="H12" s="135"/>
      <c r="I12" s="132"/>
      <c r="J12" s="136"/>
    </row>
    <row r="13" spans="1:10" x14ac:dyDescent="0.3">
      <c r="A13" s="127"/>
      <c r="B13" s="112"/>
      <c r="C13" s="112"/>
      <c r="D13" s="111" t="s">
        <v>113</v>
      </c>
      <c r="E13" s="134"/>
      <c r="F13" s="137">
        <v>131000000</v>
      </c>
      <c r="G13" s="138">
        <v>131000000</v>
      </c>
      <c r="H13" s="135">
        <f>F13-G13</f>
        <v>0</v>
      </c>
      <c r="I13" s="132">
        <v>133760041.36999999</v>
      </c>
      <c r="J13" s="136">
        <f>G13-I13</f>
        <v>-2760041.3699999899</v>
      </c>
    </row>
    <row r="14" spans="1:10" x14ac:dyDescent="0.3">
      <c r="A14" s="127"/>
      <c r="B14" s="112"/>
      <c r="C14" s="112"/>
      <c r="D14" s="111" t="s">
        <v>114</v>
      </c>
      <c r="E14" s="134"/>
      <c r="F14" s="137">
        <v>10243348</v>
      </c>
      <c r="G14" s="138">
        <v>10243348</v>
      </c>
      <c r="H14" s="135">
        <f>F14-G14</f>
        <v>0</v>
      </c>
      <c r="I14" s="132">
        <v>10656394.470000001</v>
      </c>
      <c r="J14" s="136">
        <f>G14-I14</f>
        <v>-413046.47000000067</v>
      </c>
    </row>
    <row r="15" spans="1:10" x14ac:dyDescent="0.3">
      <c r="A15" s="127"/>
      <c r="B15" s="112"/>
      <c r="C15" s="112"/>
      <c r="D15" s="111" t="s">
        <v>115</v>
      </c>
      <c r="E15" s="134"/>
      <c r="F15" s="139">
        <v>7487876</v>
      </c>
      <c r="G15" s="140">
        <v>7487876</v>
      </c>
      <c r="H15" s="141">
        <f>F15-G15</f>
        <v>0</v>
      </c>
      <c r="I15" s="142">
        <v>15132036.4</v>
      </c>
      <c r="J15" s="143">
        <f>G15-I15</f>
        <v>-7644160.4000000004</v>
      </c>
    </row>
    <row r="16" spans="1:10" x14ac:dyDescent="0.3">
      <c r="A16" s="127"/>
      <c r="B16" s="112"/>
      <c r="C16" s="111" t="s">
        <v>87</v>
      </c>
      <c r="E16" s="134"/>
      <c r="F16" s="144">
        <f>SUM(F13:F15)</f>
        <v>148731224</v>
      </c>
      <c r="G16" s="145">
        <f>SUM(G13:G15)</f>
        <v>148731224</v>
      </c>
      <c r="H16" s="146">
        <f t="shared" ref="H16:J16" si="0">SUM(H13:H15)</f>
        <v>0</v>
      </c>
      <c r="I16" s="147">
        <f>SUM(I13:I15)</f>
        <v>159548472.24000001</v>
      </c>
      <c r="J16" s="148">
        <f t="shared" si="0"/>
        <v>-10817248.239999991</v>
      </c>
    </row>
    <row r="17" spans="1:10" x14ac:dyDescent="0.3">
      <c r="A17" s="127"/>
      <c r="B17" s="112"/>
      <c r="C17" s="111" t="s">
        <v>116</v>
      </c>
      <c r="E17" s="134"/>
      <c r="F17" s="129"/>
      <c r="G17" s="130"/>
      <c r="H17" s="131"/>
      <c r="J17" s="133"/>
    </row>
    <row r="18" spans="1:10" x14ac:dyDescent="0.3">
      <c r="A18" s="127"/>
      <c r="B18" s="112"/>
      <c r="C18" s="112"/>
      <c r="D18" s="111" t="s">
        <v>149</v>
      </c>
      <c r="E18" s="134"/>
      <c r="F18" s="137">
        <v>15172636</v>
      </c>
      <c r="G18" s="138">
        <v>15172636</v>
      </c>
      <c r="H18" s="135">
        <f>F18-G18</f>
        <v>0</v>
      </c>
      <c r="I18" s="132">
        <v>16926894.630000003</v>
      </c>
      <c r="J18" s="136">
        <f>G18-I18</f>
        <v>-1754258.6300000027</v>
      </c>
    </row>
    <row r="19" spans="1:10" s="150" customFormat="1" x14ac:dyDescent="0.3">
      <c r="A19" s="149"/>
      <c r="B19" s="191"/>
      <c r="C19" s="191"/>
      <c r="D19" s="150" t="s">
        <v>150</v>
      </c>
      <c r="E19" s="151"/>
      <c r="F19" s="152">
        <v>306752161</v>
      </c>
      <c r="G19" s="153">
        <v>306752161</v>
      </c>
      <c r="H19" s="154">
        <f>F19-G19</f>
        <v>0</v>
      </c>
      <c r="I19" s="155">
        <v>190058530.69999999</v>
      </c>
      <c r="J19" s="156">
        <f>G19-I19</f>
        <v>116693630.30000001</v>
      </c>
    </row>
    <row r="20" spans="1:10" x14ac:dyDescent="0.3">
      <c r="A20" s="127"/>
      <c r="B20" s="112"/>
      <c r="C20" s="112"/>
      <c r="D20" s="111" t="s">
        <v>117</v>
      </c>
      <c r="E20" s="134"/>
      <c r="F20" s="139">
        <v>3310000</v>
      </c>
      <c r="G20" s="138">
        <v>12425585.939999999</v>
      </c>
      <c r="H20" s="135">
        <f>F20-G20</f>
        <v>-9115585.9399999995</v>
      </c>
      <c r="I20" s="132">
        <v>19613040.550000001</v>
      </c>
      <c r="J20" s="136">
        <f>G20-I20</f>
        <v>-7187454.6100000013</v>
      </c>
    </row>
    <row r="21" spans="1:10" x14ac:dyDescent="0.3">
      <c r="A21" s="127"/>
      <c r="B21" s="112"/>
      <c r="C21" s="111" t="s">
        <v>88</v>
      </c>
      <c r="E21" s="134"/>
      <c r="F21" s="157">
        <f>SUM(F18:F20)</f>
        <v>325234797</v>
      </c>
      <c r="G21" s="158">
        <f>SUM(G18:G20)</f>
        <v>334350382.94</v>
      </c>
      <c r="H21" s="159">
        <f t="shared" ref="H21:J21" si="1">SUM(H18:H20)</f>
        <v>-9115585.9399999995</v>
      </c>
      <c r="I21" s="160">
        <f>SUM(I18:I20)</f>
        <v>226598465.88</v>
      </c>
      <c r="J21" s="161">
        <f t="shared" si="1"/>
        <v>107751917.06000002</v>
      </c>
    </row>
    <row r="22" spans="1:10" x14ac:dyDescent="0.3">
      <c r="A22" s="127"/>
      <c r="B22" s="111" t="s">
        <v>118</v>
      </c>
      <c r="C22" s="112"/>
      <c r="E22" s="134"/>
      <c r="F22" s="129"/>
      <c r="G22" s="162"/>
      <c r="H22" s="131"/>
      <c r="J22" s="133"/>
    </row>
    <row r="23" spans="1:10" x14ac:dyDescent="0.3">
      <c r="A23" s="127"/>
      <c r="B23" s="112"/>
      <c r="C23" s="111" t="s">
        <v>158</v>
      </c>
      <c r="E23" s="163"/>
      <c r="F23" s="137">
        <v>1707907987</v>
      </c>
      <c r="G23" s="135">
        <v>1700978004</v>
      </c>
      <c r="H23" s="135">
        <f>F23-G23</f>
        <v>6929983</v>
      </c>
      <c r="I23" s="132">
        <v>1700978004</v>
      </c>
      <c r="J23" s="136">
        <f>G23-I23</f>
        <v>0</v>
      </c>
    </row>
    <row r="24" spans="1:10" x14ac:dyDescent="0.3">
      <c r="A24" s="127"/>
      <c r="B24" s="112"/>
      <c r="D24" s="111" t="s">
        <v>159</v>
      </c>
      <c r="E24" s="163"/>
      <c r="F24" s="137"/>
      <c r="G24" s="135"/>
      <c r="H24" s="135"/>
      <c r="I24" s="132"/>
      <c r="J24" s="136"/>
    </row>
    <row r="25" spans="1:10" x14ac:dyDescent="0.3">
      <c r="A25" s="127"/>
      <c r="B25" s="112"/>
      <c r="C25" s="111" t="s">
        <v>119</v>
      </c>
      <c r="E25" s="134"/>
      <c r="F25" s="137"/>
      <c r="G25" s="164">
        <v>1304400.82</v>
      </c>
      <c r="H25" s="135">
        <f>F25-G25</f>
        <v>-1304400.82</v>
      </c>
      <c r="I25" s="164">
        <v>1304400.82</v>
      </c>
      <c r="J25" s="136">
        <f>G25-I25</f>
        <v>0</v>
      </c>
    </row>
    <row r="26" spans="1:10" x14ac:dyDescent="0.3">
      <c r="A26" s="127"/>
      <c r="B26" s="112"/>
      <c r="C26" s="111" t="s">
        <v>120</v>
      </c>
      <c r="E26" s="134"/>
      <c r="F26" s="137"/>
      <c r="G26" s="135"/>
      <c r="H26" s="135"/>
      <c r="I26" s="132"/>
      <c r="J26" s="136"/>
    </row>
    <row r="27" spans="1:10" hidden="1" x14ac:dyDescent="0.3">
      <c r="A27" s="129"/>
      <c r="D27" s="111" t="s">
        <v>121</v>
      </c>
      <c r="E27" s="134"/>
      <c r="F27" s="137">
        <v>0</v>
      </c>
      <c r="G27" s="135">
        <v>0</v>
      </c>
      <c r="H27" s="135">
        <f>F27-G27</f>
        <v>0</v>
      </c>
      <c r="I27" s="132">
        <v>0</v>
      </c>
      <c r="J27" s="136">
        <f>G27-I27</f>
        <v>0</v>
      </c>
    </row>
    <row r="28" spans="1:10" hidden="1" x14ac:dyDescent="0.3">
      <c r="A28" s="129"/>
      <c r="D28" s="111" t="s">
        <v>122</v>
      </c>
      <c r="E28" s="134"/>
      <c r="F28" s="137">
        <v>0</v>
      </c>
      <c r="G28" s="135">
        <v>0</v>
      </c>
      <c r="H28" s="135">
        <f>F28-G28</f>
        <v>0</v>
      </c>
      <c r="I28" s="132">
        <v>0</v>
      </c>
      <c r="J28" s="136">
        <f>G28-I28</f>
        <v>0</v>
      </c>
    </row>
    <row r="29" spans="1:10" x14ac:dyDescent="0.3">
      <c r="A29" s="129"/>
      <c r="D29" s="111" t="s">
        <v>165</v>
      </c>
      <c r="E29" s="134"/>
      <c r="F29" s="137">
        <v>0</v>
      </c>
      <c r="G29" s="135">
        <v>279067.43</v>
      </c>
      <c r="H29" s="135">
        <f>F29-G29</f>
        <v>-279067.43</v>
      </c>
      <c r="I29" s="132">
        <v>279067.43</v>
      </c>
      <c r="J29" s="136">
        <f>G29-I29</f>
        <v>0</v>
      </c>
    </row>
    <row r="30" spans="1:10" x14ac:dyDescent="0.3">
      <c r="A30" s="129"/>
      <c r="D30" s="111" t="s">
        <v>166</v>
      </c>
      <c r="E30" s="134"/>
      <c r="F30" s="137">
        <v>0</v>
      </c>
      <c r="G30" s="135">
        <v>346613669.5</v>
      </c>
      <c r="H30" s="135">
        <f>F30-G30</f>
        <v>-346613669.5</v>
      </c>
      <c r="I30" s="132">
        <v>346613669.5</v>
      </c>
      <c r="J30" s="136">
        <f>G30-I30</f>
        <v>0</v>
      </c>
    </row>
    <row r="31" spans="1:10" x14ac:dyDescent="0.3">
      <c r="A31" s="129"/>
      <c r="C31" s="111" t="s">
        <v>123</v>
      </c>
      <c r="E31" s="134"/>
      <c r="F31" s="165"/>
      <c r="G31" s="166"/>
      <c r="H31" s="135"/>
      <c r="I31" s="167"/>
      <c r="J31" s="136"/>
    </row>
    <row r="32" spans="1:10" hidden="1" x14ac:dyDescent="0.3">
      <c r="A32" s="129"/>
      <c r="D32" s="111" t="s">
        <v>124</v>
      </c>
      <c r="E32" s="134"/>
      <c r="F32" s="137">
        <v>0</v>
      </c>
      <c r="G32" s="135">
        <v>0</v>
      </c>
      <c r="H32" s="135">
        <f t="shared" ref="H32:H39" si="2">F32-G32</f>
        <v>0</v>
      </c>
      <c r="I32" s="132">
        <v>0</v>
      </c>
      <c r="J32" s="136">
        <f t="shared" ref="J32:J39" si="3">G32-I32</f>
        <v>0</v>
      </c>
    </row>
    <row r="33" spans="1:11" x14ac:dyDescent="0.3">
      <c r="A33" s="129"/>
      <c r="D33" s="111" t="s">
        <v>164</v>
      </c>
      <c r="E33" s="134"/>
      <c r="F33" s="137">
        <v>75000000</v>
      </c>
      <c r="G33" s="135">
        <v>75000000</v>
      </c>
      <c r="H33" s="135">
        <f t="shared" si="2"/>
        <v>0</v>
      </c>
      <c r="I33" s="132">
        <v>99380000</v>
      </c>
      <c r="J33" s="136">
        <f t="shared" si="3"/>
        <v>-24380000</v>
      </c>
    </row>
    <row r="34" spans="1:11" x14ac:dyDescent="0.3">
      <c r="A34" s="129"/>
      <c r="C34" s="111" t="s">
        <v>125</v>
      </c>
      <c r="E34" s="134"/>
      <c r="F34" s="137">
        <v>0</v>
      </c>
      <c r="G34" s="135">
        <v>4500000</v>
      </c>
      <c r="H34" s="135">
        <f t="shared" si="2"/>
        <v>-4500000</v>
      </c>
      <c r="I34" s="132">
        <v>4500000</v>
      </c>
      <c r="J34" s="136">
        <f t="shared" si="3"/>
        <v>0</v>
      </c>
    </row>
    <row r="35" spans="1:11" hidden="1" x14ac:dyDescent="0.3">
      <c r="A35" s="129"/>
      <c r="C35" s="111" t="s">
        <v>163</v>
      </c>
      <c r="E35" s="134"/>
      <c r="F35" s="165"/>
      <c r="G35" s="166"/>
      <c r="H35" s="135">
        <f t="shared" si="2"/>
        <v>0</v>
      </c>
      <c r="I35" s="167"/>
      <c r="J35" s="136">
        <f t="shared" si="3"/>
        <v>0</v>
      </c>
    </row>
    <row r="36" spans="1:11" hidden="1" x14ac:dyDescent="0.3">
      <c r="A36" s="129"/>
      <c r="D36" s="111" t="s">
        <v>126</v>
      </c>
      <c r="E36" s="134"/>
      <c r="F36" s="137"/>
      <c r="G36" s="135"/>
      <c r="H36" s="135">
        <f t="shared" si="2"/>
        <v>0</v>
      </c>
      <c r="I36" s="132"/>
      <c r="J36" s="136">
        <f t="shared" si="3"/>
        <v>0</v>
      </c>
    </row>
    <row r="37" spans="1:11" hidden="1" x14ac:dyDescent="0.3">
      <c r="A37" s="129"/>
      <c r="D37" s="111" t="s">
        <v>162</v>
      </c>
      <c r="E37" s="134"/>
      <c r="F37" s="137"/>
      <c r="G37" s="135"/>
      <c r="H37" s="135">
        <f t="shared" si="2"/>
        <v>0</v>
      </c>
      <c r="I37" s="132"/>
      <c r="J37" s="136">
        <f t="shared" si="3"/>
        <v>0</v>
      </c>
    </row>
    <row r="38" spans="1:11" hidden="1" x14ac:dyDescent="0.3">
      <c r="A38" s="129"/>
      <c r="D38" s="111" t="s">
        <v>127</v>
      </c>
      <c r="E38" s="134"/>
      <c r="F38" s="137"/>
      <c r="G38" s="135"/>
      <c r="H38" s="135">
        <f t="shared" si="2"/>
        <v>0</v>
      </c>
      <c r="I38" s="132"/>
      <c r="J38" s="136">
        <f t="shared" si="3"/>
        <v>0</v>
      </c>
    </row>
    <row r="39" spans="1:11" x14ac:dyDescent="0.3">
      <c r="A39" s="129"/>
      <c r="B39" s="111" t="s">
        <v>128</v>
      </c>
      <c r="E39" s="134"/>
      <c r="F39" s="137">
        <v>0</v>
      </c>
      <c r="G39" s="135">
        <v>22118428.350000001</v>
      </c>
      <c r="H39" s="135">
        <f t="shared" si="2"/>
        <v>-22118428.350000001</v>
      </c>
      <c r="I39" s="132">
        <v>22118428.350000001</v>
      </c>
      <c r="J39" s="136">
        <f t="shared" si="3"/>
        <v>0</v>
      </c>
    </row>
    <row r="40" spans="1:11" x14ac:dyDescent="0.3">
      <c r="A40" s="127" t="s">
        <v>129</v>
      </c>
      <c r="E40" s="134"/>
      <c r="F40" s="157">
        <f>SUM(F23:F39)+F21+F16</f>
        <v>2256874008</v>
      </c>
      <c r="G40" s="159">
        <f>SUM(G23:G39)+G21+G16</f>
        <v>2633875177.04</v>
      </c>
      <c r="H40" s="159">
        <f t="shared" ref="H40:J40" si="4">SUM(H23:H39)+H21+H16</f>
        <v>-377001169.04000002</v>
      </c>
      <c r="I40" s="168">
        <f>SUM(I23:I39)+I21+I16</f>
        <v>2561320508.2200003</v>
      </c>
      <c r="J40" s="161">
        <f t="shared" si="4"/>
        <v>72554668.820000023</v>
      </c>
      <c r="K40" s="167"/>
    </row>
    <row r="41" spans="1:11" x14ac:dyDescent="0.3">
      <c r="A41" s="127" t="s">
        <v>89</v>
      </c>
      <c r="E41" s="134"/>
      <c r="F41" s="129"/>
      <c r="G41" s="162"/>
      <c r="H41" s="131"/>
      <c r="J41" s="133"/>
    </row>
    <row r="42" spans="1:11" x14ac:dyDescent="0.3">
      <c r="A42" s="127" t="s">
        <v>130</v>
      </c>
      <c r="E42" s="134"/>
      <c r="F42" s="129"/>
      <c r="G42" s="131"/>
      <c r="H42" s="131"/>
      <c r="J42" s="133"/>
    </row>
    <row r="43" spans="1:11" x14ac:dyDescent="0.3">
      <c r="A43" s="129"/>
      <c r="B43" s="112" t="s">
        <v>131</v>
      </c>
      <c r="C43" s="112"/>
      <c r="E43" s="134"/>
      <c r="F43" s="129"/>
      <c r="G43" s="131"/>
      <c r="H43" s="131"/>
      <c r="J43" s="133"/>
    </row>
    <row r="44" spans="1:11" x14ac:dyDescent="0.3">
      <c r="A44" s="129"/>
      <c r="B44" s="112"/>
      <c r="C44" s="111" t="s">
        <v>132</v>
      </c>
      <c r="E44" s="134"/>
      <c r="F44" s="137">
        <v>410456236</v>
      </c>
      <c r="G44" s="135">
        <v>363788079.38999999</v>
      </c>
      <c r="H44" s="135">
        <f t="shared" ref="H44:H58" si="5">F44-G44</f>
        <v>46668156.610000014</v>
      </c>
      <c r="I44" s="132">
        <v>330994559.88999999</v>
      </c>
      <c r="J44" s="136">
        <f t="shared" ref="J44:J58" si="6">G44-I44</f>
        <v>32793519.5</v>
      </c>
      <c r="K44" s="167"/>
    </row>
    <row r="45" spans="1:11" x14ac:dyDescent="0.3">
      <c r="A45" s="129"/>
      <c r="B45" s="112"/>
      <c r="C45" s="111" t="s">
        <v>90</v>
      </c>
      <c r="E45" s="134"/>
      <c r="F45" s="137">
        <v>269982804</v>
      </c>
      <c r="G45" s="135">
        <v>231442647.88999999</v>
      </c>
      <c r="H45" s="135">
        <f t="shared" si="5"/>
        <v>38540156.110000014</v>
      </c>
      <c r="I45" s="132">
        <v>205175030.13999999</v>
      </c>
      <c r="J45" s="136">
        <f t="shared" si="6"/>
        <v>26267617.75</v>
      </c>
      <c r="K45" s="167"/>
    </row>
    <row r="46" spans="1:11" x14ac:dyDescent="0.3">
      <c r="A46" s="129"/>
      <c r="B46" s="112"/>
      <c r="C46" s="111" t="s">
        <v>91</v>
      </c>
      <c r="E46" s="134"/>
      <c r="F46" s="137">
        <v>97100000</v>
      </c>
      <c r="G46" s="135">
        <v>182335330.19</v>
      </c>
      <c r="H46" s="135">
        <f t="shared" si="5"/>
        <v>-85235330.189999998</v>
      </c>
      <c r="I46" s="132">
        <v>121793805.28</v>
      </c>
      <c r="J46" s="136">
        <f t="shared" si="6"/>
        <v>60541524.909999996</v>
      </c>
    </row>
    <row r="47" spans="1:11" x14ac:dyDescent="0.3">
      <c r="A47" s="129"/>
      <c r="B47" s="112" t="s">
        <v>144</v>
      </c>
      <c r="C47" s="112"/>
      <c r="E47" s="134"/>
      <c r="F47" s="137"/>
      <c r="G47" s="135"/>
      <c r="H47" s="135">
        <f t="shared" si="5"/>
        <v>0</v>
      </c>
      <c r="J47" s="136">
        <f t="shared" si="6"/>
        <v>0</v>
      </c>
      <c r="K47" s="167"/>
    </row>
    <row r="48" spans="1:11" x14ac:dyDescent="0.3">
      <c r="A48" s="129"/>
      <c r="C48" s="111" t="s">
        <v>132</v>
      </c>
      <c r="E48" s="134"/>
      <c r="F48" s="137">
        <v>18368844</v>
      </c>
      <c r="G48" s="135">
        <v>12867929.18</v>
      </c>
      <c r="H48" s="135">
        <f t="shared" si="5"/>
        <v>5500914.8200000003</v>
      </c>
      <c r="I48" s="132">
        <v>10791099.560000001</v>
      </c>
      <c r="J48" s="136">
        <f t="shared" si="6"/>
        <v>2076829.6199999992</v>
      </c>
    </row>
    <row r="49" spans="1:10" x14ac:dyDescent="0.3">
      <c r="A49" s="176"/>
      <c r="B49" s="177"/>
      <c r="C49" s="177" t="s">
        <v>90</v>
      </c>
      <c r="D49" s="177"/>
      <c r="E49" s="178"/>
      <c r="F49" s="139">
        <v>79276660</v>
      </c>
      <c r="G49" s="141">
        <v>79153671.549999997</v>
      </c>
      <c r="H49" s="141">
        <f t="shared" si="5"/>
        <v>122988.45000000298</v>
      </c>
      <c r="I49" s="142">
        <v>76614039.680000007</v>
      </c>
      <c r="J49" s="143">
        <f t="shared" si="6"/>
        <v>2539631.8699999899</v>
      </c>
    </row>
    <row r="50" spans="1:10" x14ac:dyDescent="0.3">
      <c r="A50" s="129"/>
      <c r="C50" s="111" t="s">
        <v>91</v>
      </c>
      <c r="E50" s="134"/>
      <c r="F50" s="137">
        <v>80440000</v>
      </c>
      <c r="G50" s="135">
        <v>80440000</v>
      </c>
      <c r="H50" s="135">
        <f t="shared" si="5"/>
        <v>0</v>
      </c>
      <c r="I50" s="132">
        <v>80137599.209999993</v>
      </c>
      <c r="J50" s="136">
        <f t="shared" si="6"/>
        <v>302400.79000000656</v>
      </c>
    </row>
    <row r="51" spans="1:10" x14ac:dyDescent="0.3">
      <c r="A51" s="129"/>
      <c r="B51" s="112" t="s">
        <v>93</v>
      </c>
      <c r="E51" s="134"/>
      <c r="F51" s="137"/>
      <c r="G51" s="131"/>
      <c r="H51" s="135">
        <f t="shared" si="5"/>
        <v>0</v>
      </c>
      <c r="J51" s="136">
        <f t="shared" si="6"/>
        <v>0</v>
      </c>
    </row>
    <row r="52" spans="1:10" x14ac:dyDescent="0.3">
      <c r="A52" s="129"/>
      <c r="C52" s="111" t="s">
        <v>132</v>
      </c>
      <c r="E52" s="134"/>
      <c r="F52" s="137">
        <v>328781356</v>
      </c>
      <c r="G52" s="135">
        <v>311875095.29000002</v>
      </c>
      <c r="H52" s="135">
        <f t="shared" si="5"/>
        <v>16906260.709999979</v>
      </c>
      <c r="I52" s="132">
        <v>248937038.27000001</v>
      </c>
      <c r="J52" s="136">
        <f t="shared" si="6"/>
        <v>62938057.020000011</v>
      </c>
    </row>
    <row r="53" spans="1:10" x14ac:dyDescent="0.3">
      <c r="A53" s="129"/>
      <c r="C53" s="111" t="s">
        <v>90</v>
      </c>
      <c r="E53" s="134"/>
      <c r="F53" s="137">
        <v>173340214</v>
      </c>
      <c r="G53" s="135">
        <v>183087728.22</v>
      </c>
      <c r="H53" s="135">
        <f t="shared" si="5"/>
        <v>-9747514.2199999988</v>
      </c>
      <c r="I53" s="132">
        <v>140001793.41</v>
      </c>
      <c r="J53" s="136">
        <f t="shared" si="6"/>
        <v>43085934.810000002</v>
      </c>
    </row>
    <row r="54" spans="1:10" x14ac:dyDescent="0.3">
      <c r="A54" s="129"/>
      <c r="C54" s="111" t="s">
        <v>91</v>
      </c>
      <c r="E54" s="134"/>
      <c r="F54" s="137">
        <v>7411000</v>
      </c>
      <c r="G54" s="135">
        <v>7411000</v>
      </c>
      <c r="H54" s="135">
        <f t="shared" si="5"/>
        <v>0</v>
      </c>
      <c r="I54" s="132">
        <v>2755445</v>
      </c>
      <c r="J54" s="136">
        <f t="shared" si="6"/>
        <v>4655555</v>
      </c>
    </row>
    <row r="55" spans="1:10" hidden="1" x14ac:dyDescent="0.3">
      <c r="A55" s="129"/>
      <c r="B55" s="112" t="s">
        <v>133</v>
      </c>
      <c r="C55" s="112"/>
      <c r="E55" s="134"/>
      <c r="F55" s="137"/>
      <c r="G55" s="135"/>
      <c r="H55" s="135">
        <f t="shared" si="5"/>
        <v>0</v>
      </c>
      <c r="J55" s="136">
        <f t="shared" si="6"/>
        <v>0</v>
      </c>
    </row>
    <row r="56" spans="1:10" hidden="1" x14ac:dyDescent="0.3">
      <c r="A56" s="129"/>
      <c r="C56" s="111" t="s">
        <v>132</v>
      </c>
      <c r="E56" s="134"/>
      <c r="F56" s="137"/>
      <c r="G56" s="135"/>
      <c r="H56" s="135">
        <f t="shared" si="5"/>
        <v>0</v>
      </c>
      <c r="I56" s="132"/>
      <c r="J56" s="136">
        <f t="shared" si="6"/>
        <v>0</v>
      </c>
    </row>
    <row r="57" spans="1:10" hidden="1" x14ac:dyDescent="0.3">
      <c r="A57" s="129"/>
      <c r="C57" s="111" t="s">
        <v>90</v>
      </c>
      <c r="E57" s="134"/>
      <c r="F57" s="137"/>
      <c r="G57" s="135"/>
      <c r="H57" s="135">
        <f t="shared" si="5"/>
        <v>0</v>
      </c>
      <c r="I57" s="132"/>
      <c r="J57" s="136">
        <f t="shared" si="6"/>
        <v>0</v>
      </c>
    </row>
    <row r="58" spans="1:10" hidden="1" x14ac:dyDescent="0.3">
      <c r="A58" s="129"/>
      <c r="C58" s="111" t="s">
        <v>91</v>
      </c>
      <c r="E58" s="134"/>
      <c r="F58" s="137"/>
      <c r="G58" s="135"/>
      <c r="H58" s="135">
        <f t="shared" si="5"/>
        <v>0</v>
      </c>
      <c r="I58" s="132"/>
      <c r="J58" s="136">
        <f t="shared" si="6"/>
        <v>0</v>
      </c>
    </row>
    <row r="59" spans="1:10" x14ac:dyDescent="0.3">
      <c r="A59" s="129"/>
      <c r="B59" s="112" t="s">
        <v>94</v>
      </c>
      <c r="E59" s="134"/>
      <c r="F59" s="137"/>
      <c r="G59" s="135"/>
      <c r="H59" s="131"/>
      <c r="J59" s="133"/>
    </row>
    <row r="60" spans="1:10" hidden="1" x14ac:dyDescent="0.3">
      <c r="A60" s="129"/>
      <c r="C60" s="111" t="s">
        <v>132</v>
      </c>
      <c r="E60" s="134"/>
      <c r="F60" s="137"/>
      <c r="G60" s="135"/>
      <c r="H60" s="135">
        <f>F60-G60</f>
        <v>0</v>
      </c>
      <c r="I60" s="132"/>
      <c r="J60" s="136">
        <f>G60-I60</f>
        <v>0</v>
      </c>
    </row>
    <row r="61" spans="1:10" ht="16.2" thickBot="1" x14ac:dyDescent="0.35">
      <c r="A61" s="169"/>
      <c r="B61" s="170"/>
      <c r="C61" s="170" t="s">
        <v>90</v>
      </c>
      <c r="D61" s="170"/>
      <c r="E61" s="171"/>
      <c r="F61" s="172">
        <v>12420000</v>
      </c>
      <c r="G61" s="173">
        <v>12420000</v>
      </c>
      <c r="H61" s="173">
        <f>F61-G61</f>
        <v>0</v>
      </c>
      <c r="I61" s="174">
        <v>11520000</v>
      </c>
      <c r="J61" s="175">
        <f>G61-I61</f>
        <v>900000</v>
      </c>
    </row>
    <row r="62" spans="1:10" hidden="1" x14ac:dyDescent="0.3">
      <c r="A62" s="176"/>
      <c r="B62" s="177"/>
      <c r="C62" s="177" t="s">
        <v>91</v>
      </c>
      <c r="D62" s="177"/>
      <c r="E62" s="178"/>
      <c r="F62" s="139"/>
      <c r="G62" s="140"/>
      <c r="H62" s="141">
        <f>F62-G62</f>
        <v>0</v>
      </c>
      <c r="I62" s="142"/>
      <c r="J62" s="143">
        <f>G62-I62</f>
        <v>0</v>
      </c>
    </row>
    <row r="63" spans="1:10" x14ac:dyDescent="0.3">
      <c r="A63" s="129"/>
      <c r="B63" s="112" t="s">
        <v>95</v>
      </c>
      <c r="E63" s="134"/>
      <c r="F63" s="137"/>
      <c r="G63" s="138"/>
      <c r="H63" s="131"/>
      <c r="J63" s="133"/>
    </row>
    <row r="64" spans="1:10" x14ac:dyDescent="0.3">
      <c r="A64" s="129"/>
      <c r="C64" s="111" t="s">
        <v>132</v>
      </c>
      <c r="E64" s="134"/>
      <c r="F64" s="137">
        <v>26068908</v>
      </c>
      <c r="G64" s="138">
        <v>18859552.27</v>
      </c>
      <c r="H64" s="135">
        <f>F64-G64</f>
        <v>7209355.7300000004</v>
      </c>
      <c r="I64" s="132">
        <v>17394852.18</v>
      </c>
      <c r="J64" s="136">
        <f>G64-I64</f>
        <v>1464700.0899999999</v>
      </c>
    </row>
    <row r="65" spans="1:10" x14ac:dyDescent="0.3">
      <c r="A65" s="129"/>
      <c r="C65" s="111" t="s">
        <v>90</v>
      </c>
      <c r="E65" s="134"/>
      <c r="F65" s="137">
        <v>22253022</v>
      </c>
      <c r="G65" s="138">
        <v>33780041.5</v>
      </c>
      <c r="H65" s="135">
        <f>F65-G65</f>
        <v>-11527019.5</v>
      </c>
      <c r="I65" s="132">
        <v>33356482</v>
      </c>
      <c r="J65" s="136">
        <f>G65-I65</f>
        <v>423559.5</v>
      </c>
    </row>
    <row r="66" spans="1:10" x14ac:dyDescent="0.3">
      <c r="A66" s="129"/>
      <c r="C66" s="111" t="s">
        <v>91</v>
      </c>
      <c r="E66" s="134"/>
      <c r="F66" s="179">
        <v>500000</v>
      </c>
      <c r="G66" s="138">
        <v>1255500</v>
      </c>
      <c r="H66" s="135">
        <f>F66-G66</f>
        <v>-755500</v>
      </c>
      <c r="I66" s="132">
        <v>0</v>
      </c>
      <c r="J66" s="136">
        <f>G66-I66</f>
        <v>1255500</v>
      </c>
    </row>
    <row r="67" spans="1:10" x14ac:dyDescent="0.3">
      <c r="A67" s="129"/>
      <c r="B67" s="112" t="s">
        <v>96</v>
      </c>
      <c r="C67" s="112"/>
      <c r="E67" s="134"/>
      <c r="F67" s="137"/>
      <c r="G67" s="138"/>
      <c r="H67" s="131"/>
      <c r="J67" s="133"/>
    </row>
    <row r="68" spans="1:10" x14ac:dyDescent="0.3">
      <c r="A68" s="129"/>
      <c r="C68" s="111" t="s">
        <v>132</v>
      </c>
      <c r="E68" s="134"/>
      <c r="F68" s="137">
        <v>153227989</v>
      </c>
      <c r="G68" s="138">
        <v>132827533.84</v>
      </c>
      <c r="H68" s="135">
        <f>F68-G68</f>
        <v>20400455.159999996</v>
      </c>
      <c r="I68" s="132">
        <v>123900845.89</v>
      </c>
      <c r="J68" s="136">
        <f>G68-I68</f>
        <v>8926687.950000003</v>
      </c>
    </row>
    <row r="69" spans="1:10" x14ac:dyDescent="0.3">
      <c r="A69" s="129"/>
      <c r="C69" s="111" t="s">
        <v>90</v>
      </c>
      <c r="E69" s="134"/>
      <c r="F69" s="137">
        <v>50853115</v>
      </c>
      <c r="G69" s="138">
        <v>41996568.719999999</v>
      </c>
      <c r="H69" s="135">
        <f>F69-G69</f>
        <v>8856546.2800000012</v>
      </c>
      <c r="I69" s="132">
        <v>40389398.240000002</v>
      </c>
      <c r="J69" s="136">
        <f>G69-I69</f>
        <v>1607170.4799999967</v>
      </c>
    </row>
    <row r="70" spans="1:10" x14ac:dyDescent="0.3">
      <c r="A70" s="129"/>
      <c r="C70" s="111" t="s">
        <v>91</v>
      </c>
      <c r="E70" s="134"/>
      <c r="F70" s="137">
        <v>400000</v>
      </c>
      <c r="G70" s="138">
        <v>51015816.5</v>
      </c>
      <c r="H70" s="135">
        <f>F70-G70</f>
        <v>-50615816.5</v>
      </c>
      <c r="I70" s="132">
        <v>1979491.22</v>
      </c>
      <c r="J70" s="136">
        <f>G70-I70</f>
        <v>49036325.280000001</v>
      </c>
    </row>
    <row r="71" spans="1:10" x14ac:dyDescent="0.3">
      <c r="A71" s="129"/>
      <c r="B71" s="112" t="s">
        <v>97</v>
      </c>
      <c r="C71" s="112"/>
      <c r="E71" s="134"/>
      <c r="F71" s="137"/>
      <c r="G71" s="138"/>
      <c r="H71" s="131"/>
      <c r="J71" s="133"/>
    </row>
    <row r="72" spans="1:10" x14ac:dyDescent="0.3">
      <c r="A72" s="129"/>
      <c r="B72" s="111" t="s">
        <v>134</v>
      </c>
      <c r="E72" s="134"/>
      <c r="F72" s="137"/>
      <c r="G72" s="138"/>
      <c r="H72" s="131"/>
      <c r="I72" s="132"/>
      <c r="J72" s="133"/>
    </row>
    <row r="73" spans="1:10" x14ac:dyDescent="0.3">
      <c r="A73" s="129"/>
      <c r="C73" s="111" t="s">
        <v>98</v>
      </c>
      <c r="E73" s="134"/>
      <c r="F73" s="137">
        <v>38802639.939999998</v>
      </c>
      <c r="G73" s="138">
        <v>33645732.009999998</v>
      </c>
      <c r="H73" s="135">
        <f>F73-G73</f>
        <v>5156907.93</v>
      </c>
      <c r="I73" s="132">
        <v>27664703.579999998</v>
      </c>
      <c r="J73" s="136">
        <f>G73-I73</f>
        <v>5981028.4299999997</v>
      </c>
    </row>
    <row r="74" spans="1:10" hidden="1" x14ac:dyDescent="0.3">
      <c r="A74" s="129"/>
      <c r="C74" s="111" t="s">
        <v>135</v>
      </c>
      <c r="E74" s="134"/>
      <c r="F74" s="137"/>
      <c r="G74" s="138"/>
      <c r="H74" s="135">
        <f>F74-G74</f>
        <v>0</v>
      </c>
      <c r="I74" s="132"/>
      <c r="J74" s="136">
        <f>G74-I74</f>
        <v>0</v>
      </c>
    </row>
    <row r="75" spans="1:10" x14ac:dyDescent="0.3">
      <c r="A75" s="129"/>
      <c r="B75" s="111" t="s">
        <v>99</v>
      </c>
      <c r="E75" s="134"/>
      <c r="F75" s="137"/>
      <c r="G75" s="138"/>
      <c r="H75" s="135"/>
      <c r="J75" s="136"/>
    </row>
    <row r="76" spans="1:10" x14ac:dyDescent="0.3">
      <c r="A76" s="129"/>
      <c r="C76" s="111" t="s">
        <v>90</v>
      </c>
      <c r="E76" s="134"/>
      <c r="F76" s="137">
        <v>63792851</v>
      </c>
      <c r="G76" s="138">
        <v>63792851</v>
      </c>
      <c r="H76" s="135">
        <f>F76-G76</f>
        <v>0</v>
      </c>
      <c r="I76" s="132">
        <v>63792851</v>
      </c>
      <c r="J76" s="136">
        <f>G76-I76</f>
        <v>0</v>
      </c>
    </row>
    <row r="77" spans="1:10" x14ac:dyDescent="0.3">
      <c r="A77" s="129"/>
      <c r="C77" s="111" t="s">
        <v>91</v>
      </c>
      <c r="E77" s="134"/>
      <c r="F77" s="137">
        <v>26309750</v>
      </c>
      <c r="G77" s="138">
        <v>26309750</v>
      </c>
      <c r="H77" s="135">
        <f>F77-G77</f>
        <v>0</v>
      </c>
      <c r="I77" s="132">
        <v>5883500</v>
      </c>
      <c r="J77" s="136">
        <f>G77-I77</f>
        <v>20426250</v>
      </c>
    </row>
    <row r="78" spans="1:10" x14ac:dyDescent="0.3">
      <c r="A78" s="129"/>
      <c r="B78" s="111" t="s">
        <v>100</v>
      </c>
      <c r="E78" s="134"/>
      <c r="F78" s="137"/>
      <c r="G78" s="138"/>
      <c r="H78" s="131"/>
      <c r="I78" s="132"/>
      <c r="J78" s="133"/>
    </row>
    <row r="79" spans="1:10" x14ac:dyDescent="0.3">
      <c r="A79" s="129"/>
      <c r="C79" s="111" t="s">
        <v>90</v>
      </c>
      <c r="E79" s="134"/>
      <c r="F79" s="137">
        <v>65546200</v>
      </c>
      <c r="G79" s="138">
        <v>64710000</v>
      </c>
      <c r="H79" s="135">
        <f>F79-G79</f>
        <v>836200</v>
      </c>
      <c r="I79" s="132">
        <v>21861683.460000001</v>
      </c>
      <c r="J79" s="136">
        <f>G79-I79</f>
        <v>42848316.539999999</v>
      </c>
    </row>
    <row r="80" spans="1:10" x14ac:dyDescent="0.3">
      <c r="A80" s="129"/>
      <c r="C80" s="180" t="s">
        <v>98</v>
      </c>
      <c r="E80" s="134"/>
      <c r="F80" s="137">
        <v>0</v>
      </c>
      <c r="G80" s="138"/>
      <c r="H80" s="135">
        <f>F80-G80</f>
        <v>0</v>
      </c>
      <c r="I80" s="132"/>
      <c r="J80" s="136">
        <f>G80-I80</f>
        <v>0</v>
      </c>
    </row>
    <row r="81" spans="1:10" x14ac:dyDescent="0.3">
      <c r="A81" s="129"/>
      <c r="C81" s="111" t="s">
        <v>91</v>
      </c>
      <c r="E81" s="134"/>
      <c r="F81" s="137">
        <v>276035398</v>
      </c>
      <c r="G81" s="138">
        <v>285361598</v>
      </c>
      <c r="H81" s="135">
        <f>F81-G81</f>
        <v>-9326200</v>
      </c>
      <c r="I81" s="132">
        <v>233044339.71000001</v>
      </c>
      <c r="J81" s="136">
        <f>G81-I81</f>
        <v>52317258.289999992</v>
      </c>
    </row>
    <row r="82" spans="1:10" hidden="1" x14ac:dyDescent="0.3">
      <c r="A82" s="129"/>
      <c r="B82" s="111" t="s">
        <v>136</v>
      </c>
      <c r="E82" s="134"/>
      <c r="F82" s="137"/>
      <c r="G82" s="138"/>
      <c r="H82" s="131"/>
      <c r="I82" s="132"/>
      <c r="J82" s="133"/>
    </row>
    <row r="83" spans="1:10" hidden="1" x14ac:dyDescent="0.3">
      <c r="A83" s="129"/>
      <c r="C83" s="111" t="s">
        <v>90</v>
      </c>
      <c r="E83" s="134"/>
      <c r="F83" s="137"/>
      <c r="G83" s="138"/>
      <c r="H83" s="135">
        <f>F83-G83</f>
        <v>0</v>
      </c>
      <c r="I83" s="132"/>
      <c r="J83" s="136">
        <f>G83-I83</f>
        <v>0</v>
      </c>
    </row>
    <row r="84" spans="1:10" hidden="1" x14ac:dyDescent="0.3">
      <c r="A84" s="129"/>
      <c r="C84" s="111" t="s">
        <v>91</v>
      </c>
      <c r="E84" s="134"/>
      <c r="F84" s="137"/>
      <c r="G84" s="138"/>
      <c r="H84" s="135">
        <f>F84-G84</f>
        <v>0</v>
      </c>
      <c r="I84" s="132"/>
      <c r="J84" s="136">
        <f>G84-I84</f>
        <v>0</v>
      </c>
    </row>
    <row r="85" spans="1:10" hidden="1" x14ac:dyDescent="0.3">
      <c r="A85" s="129"/>
      <c r="B85" s="111" t="s">
        <v>137</v>
      </c>
      <c r="E85" s="134"/>
      <c r="F85" s="137"/>
      <c r="G85" s="138"/>
      <c r="H85" s="131"/>
      <c r="I85" s="132"/>
      <c r="J85" s="133"/>
    </row>
    <row r="86" spans="1:10" hidden="1" x14ac:dyDescent="0.3">
      <c r="A86" s="129"/>
      <c r="C86" s="111" t="s">
        <v>90</v>
      </c>
      <c r="E86" s="134"/>
      <c r="F86" s="137"/>
      <c r="G86" s="138"/>
      <c r="H86" s="135">
        <f>F86-G86</f>
        <v>0</v>
      </c>
      <c r="I86" s="132"/>
      <c r="J86" s="136">
        <f>G86-I86</f>
        <v>0</v>
      </c>
    </row>
    <row r="87" spans="1:10" hidden="1" x14ac:dyDescent="0.3">
      <c r="A87" s="129"/>
      <c r="C87" s="111" t="s">
        <v>91</v>
      </c>
      <c r="E87" s="134"/>
      <c r="F87" s="137"/>
      <c r="G87" s="138"/>
      <c r="H87" s="135">
        <f>F87-G87</f>
        <v>0</v>
      </c>
      <c r="I87" s="132"/>
      <c r="J87" s="136">
        <f>G87-I87</f>
        <v>0</v>
      </c>
    </row>
    <row r="88" spans="1:10" x14ac:dyDescent="0.3">
      <c r="A88" s="129"/>
      <c r="B88" s="111" t="s">
        <v>138</v>
      </c>
      <c r="E88" s="134"/>
      <c r="F88" s="137"/>
      <c r="G88" s="138"/>
      <c r="H88" s="135"/>
      <c r="I88" s="132"/>
      <c r="J88" s="136"/>
    </row>
    <row r="89" spans="1:10" x14ac:dyDescent="0.3">
      <c r="A89" s="129"/>
      <c r="C89" s="111" t="s">
        <v>90</v>
      </c>
      <c r="E89" s="134"/>
      <c r="F89" s="137">
        <v>0</v>
      </c>
      <c r="G89" s="138">
        <v>153324500</v>
      </c>
      <c r="H89" s="135">
        <f>F89-G89</f>
        <v>-153324500</v>
      </c>
      <c r="I89" s="132">
        <v>137366853.69999999</v>
      </c>
      <c r="J89" s="136">
        <f>G89-I89</f>
        <v>15957646.300000012</v>
      </c>
    </row>
    <row r="90" spans="1:10" x14ac:dyDescent="0.3">
      <c r="A90" s="129"/>
      <c r="C90" s="111" t="s">
        <v>91</v>
      </c>
      <c r="E90" s="134"/>
      <c r="F90" s="137">
        <v>0</v>
      </c>
      <c r="G90" s="138">
        <v>973383085.72000003</v>
      </c>
      <c r="H90" s="135">
        <f>F90-G90</f>
        <v>-973383085.72000003</v>
      </c>
      <c r="I90" s="132">
        <v>559214136.59000003</v>
      </c>
      <c r="J90" s="136">
        <f>G90-I90</f>
        <v>414168949.13</v>
      </c>
    </row>
    <row r="91" spans="1:10" x14ac:dyDescent="0.3">
      <c r="A91" s="129"/>
      <c r="B91" s="111" t="s">
        <v>102</v>
      </c>
      <c r="E91" s="134"/>
      <c r="F91" s="137"/>
      <c r="G91" s="138"/>
      <c r="H91" s="131"/>
      <c r="I91" s="132"/>
      <c r="J91" s="133"/>
    </row>
    <row r="92" spans="1:10" x14ac:dyDescent="0.3">
      <c r="A92" s="129"/>
      <c r="C92" s="111" t="s">
        <v>132</v>
      </c>
      <c r="E92" s="134"/>
      <c r="F92" s="137">
        <v>26072062</v>
      </c>
      <c r="G92" s="138">
        <v>23266269.879999999</v>
      </c>
      <c r="H92" s="135">
        <f>F92-G92</f>
        <v>2805792.120000001</v>
      </c>
      <c r="I92" s="132">
        <v>20623522.129999999</v>
      </c>
      <c r="J92" s="136">
        <f>G92-I92</f>
        <v>2642747.75</v>
      </c>
    </row>
    <row r="93" spans="1:10" x14ac:dyDescent="0.3">
      <c r="A93" s="129"/>
      <c r="C93" s="111" t="s">
        <v>90</v>
      </c>
      <c r="E93" s="134"/>
      <c r="F93" s="137">
        <v>335087289</v>
      </c>
      <c r="G93" s="138">
        <v>574617625.47000003</v>
      </c>
      <c r="H93" s="135">
        <f>F93-G93</f>
        <v>-239530336.47000003</v>
      </c>
      <c r="I93" s="132">
        <v>511364470.43000001</v>
      </c>
      <c r="J93" s="136">
        <f>G93-I93</f>
        <v>63253155.040000021</v>
      </c>
    </row>
    <row r="94" spans="1:10" x14ac:dyDescent="0.3">
      <c r="A94" s="129"/>
      <c r="C94" s="111" t="s">
        <v>91</v>
      </c>
      <c r="E94" s="134"/>
      <c r="F94" s="137">
        <v>1715000</v>
      </c>
      <c r="G94" s="138">
        <v>93442387.310000002</v>
      </c>
      <c r="H94" s="135">
        <f>F94-G94</f>
        <v>-91727387.310000002</v>
      </c>
      <c r="I94" s="132">
        <v>24972500</v>
      </c>
      <c r="J94" s="136">
        <f>G94-I94</f>
        <v>68469887.310000002</v>
      </c>
    </row>
    <row r="95" spans="1:10" x14ac:dyDescent="0.3">
      <c r="A95" s="176"/>
      <c r="B95" s="192" t="s">
        <v>139</v>
      </c>
      <c r="C95" s="177"/>
      <c r="D95" s="177"/>
      <c r="E95" s="178"/>
      <c r="F95" s="157">
        <f>SUM(F43:F94)</f>
        <v>2564241337.9400001</v>
      </c>
      <c r="G95" s="158">
        <f t="shared" ref="G95:I95" si="7">SUM(G44:G94)</f>
        <v>4036410293.9300008</v>
      </c>
      <c r="H95" s="159">
        <f t="shared" si="7"/>
        <v>-1472168955.99</v>
      </c>
      <c r="I95" s="160">
        <f t="shared" si="7"/>
        <v>3051530040.5700002</v>
      </c>
      <c r="J95" s="161">
        <f>SUM(J44:J94)</f>
        <v>984880253.3599999</v>
      </c>
    </row>
    <row r="96" spans="1:10" x14ac:dyDescent="0.3">
      <c r="A96" s="127" t="s">
        <v>101</v>
      </c>
      <c r="B96" s="112"/>
      <c r="E96" s="134"/>
      <c r="F96" s="129"/>
      <c r="G96" s="130"/>
      <c r="H96" s="131"/>
      <c r="J96" s="133"/>
    </row>
    <row r="97" spans="1:10" x14ac:dyDescent="0.3">
      <c r="A97" s="129"/>
      <c r="B97" s="112" t="s">
        <v>131</v>
      </c>
      <c r="C97" s="112"/>
      <c r="E97" s="134"/>
      <c r="F97" s="129"/>
      <c r="G97" s="130"/>
      <c r="H97" s="131"/>
      <c r="J97" s="133"/>
    </row>
    <row r="98" spans="1:10" x14ac:dyDescent="0.3">
      <c r="A98" s="129"/>
      <c r="C98" s="111" t="s">
        <v>91</v>
      </c>
      <c r="E98" s="134"/>
      <c r="F98" s="137">
        <v>45513507.560000002</v>
      </c>
      <c r="G98" s="138">
        <v>45513507.560000002</v>
      </c>
      <c r="H98" s="135">
        <f>F98-G98</f>
        <v>0</v>
      </c>
      <c r="I98" s="132">
        <v>11957972.27</v>
      </c>
      <c r="J98" s="136">
        <f>G98-I98</f>
        <v>33555535.290000007</v>
      </c>
    </row>
    <row r="99" spans="1:10" x14ac:dyDescent="0.3">
      <c r="A99" s="129"/>
      <c r="B99" s="112" t="s">
        <v>92</v>
      </c>
      <c r="C99" s="112"/>
      <c r="E99" s="134"/>
      <c r="F99" s="129"/>
      <c r="G99" s="130"/>
      <c r="H99" s="131"/>
      <c r="J99" s="133"/>
    </row>
    <row r="100" spans="1:10" x14ac:dyDescent="0.3">
      <c r="A100" s="129"/>
      <c r="C100" s="111" t="s">
        <v>91</v>
      </c>
      <c r="E100" s="134"/>
      <c r="F100" s="137">
        <v>6705127</v>
      </c>
      <c r="G100" s="138">
        <v>6705127</v>
      </c>
      <c r="H100" s="135">
        <f>F100-G100</f>
        <v>0</v>
      </c>
      <c r="I100" s="132">
        <v>0</v>
      </c>
      <c r="J100" s="136">
        <f>G100-I100</f>
        <v>6705127</v>
      </c>
    </row>
    <row r="101" spans="1:10" x14ac:dyDescent="0.3">
      <c r="A101" s="129"/>
      <c r="B101" s="112" t="s">
        <v>93</v>
      </c>
      <c r="E101" s="134"/>
      <c r="F101" s="129"/>
      <c r="G101" s="130"/>
      <c r="H101" s="131"/>
      <c r="J101" s="133"/>
    </row>
    <row r="102" spans="1:10" x14ac:dyDescent="0.3">
      <c r="A102" s="129"/>
      <c r="C102" s="111" t="s">
        <v>91</v>
      </c>
      <c r="E102" s="134"/>
      <c r="F102" s="137">
        <v>7620301.2000000002</v>
      </c>
      <c r="G102" s="138">
        <v>7620301.2000000002</v>
      </c>
      <c r="H102" s="135">
        <f>F102-G102</f>
        <v>0</v>
      </c>
      <c r="I102" s="132">
        <v>101985</v>
      </c>
      <c r="J102" s="136">
        <f>G102-I102</f>
        <v>7518316.2000000002</v>
      </c>
    </row>
    <row r="103" spans="1:10" hidden="1" x14ac:dyDescent="0.3">
      <c r="A103" s="129"/>
      <c r="B103" s="112" t="s">
        <v>133</v>
      </c>
      <c r="C103" s="112"/>
      <c r="E103" s="134"/>
      <c r="F103" s="137"/>
      <c r="G103" s="138"/>
      <c r="H103" s="135">
        <f>F103-G103</f>
        <v>0</v>
      </c>
      <c r="I103" s="132"/>
      <c r="J103" s="136">
        <f>G103-I103</f>
        <v>0</v>
      </c>
    </row>
    <row r="104" spans="1:10" hidden="1" x14ac:dyDescent="0.3">
      <c r="A104" s="129"/>
      <c r="C104" s="111" t="s">
        <v>91</v>
      </c>
      <c r="E104" s="134"/>
      <c r="F104" s="129"/>
      <c r="G104" s="138"/>
      <c r="H104" s="135">
        <f>F104-G104</f>
        <v>0</v>
      </c>
      <c r="I104" s="132"/>
      <c r="J104" s="136">
        <f>G104-I104</f>
        <v>0</v>
      </c>
    </row>
    <row r="105" spans="1:10" hidden="1" x14ac:dyDescent="0.3">
      <c r="A105" s="129"/>
      <c r="B105" s="112" t="s">
        <v>94</v>
      </c>
      <c r="E105" s="134"/>
      <c r="F105" s="129"/>
      <c r="G105" s="130"/>
      <c r="H105" s="131"/>
      <c r="J105" s="133"/>
    </row>
    <row r="106" spans="1:10" hidden="1" x14ac:dyDescent="0.3">
      <c r="A106" s="129"/>
      <c r="B106" s="112"/>
      <c r="C106" s="111" t="s">
        <v>90</v>
      </c>
      <c r="E106" s="134"/>
      <c r="F106" s="129"/>
      <c r="G106" s="130"/>
      <c r="H106" s="135">
        <f>F106-G106</f>
        <v>0</v>
      </c>
      <c r="J106" s="136">
        <f>G106-I106</f>
        <v>0</v>
      </c>
    </row>
    <row r="107" spans="1:10" hidden="1" x14ac:dyDescent="0.3">
      <c r="A107" s="129"/>
      <c r="C107" s="111" t="s">
        <v>91</v>
      </c>
      <c r="E107" s="134"/>
      <c r="F107" s="129"/>
      <c r="G107" s="130"/>
      <c r="H107" s="135">
        <f>F107-G107</f>
        <v>0</v>
      </c>
      <c r="I107" s="132"/>
      <c r="J107" s="136">
        <f>G107-I107</f>
        <v>0</v>
      </c>
    </row>
    <row r="108" spans="1:10" x14ac:dyDescent="0.3">
      <c r="A108" s="129"/>
      <c r="B108" s="112" t="s">
        <v>95</v>
      </c>
      <c r="E108" s="134"/>
      <c r="F108" s="129"/>
      <c r="G108" s="130"/>
      <c r="H108" s="131"/>
      <c r="J108" s="133"/>
    </row>
    <row r="109" spans="1:10" x14ac:dyDescent="0.3">
      <c r="A109" s="129"/>
      <c r="C109" s="111" t="s">
        <v>91</v>
      </c>
      <c r="E109" s="134"/>
      <c r="F109" s="137">
        <v>3145960</v>
      </c>
      <c r="G109" s="138">
        <v>3145960</v>
      </c>
      <c r="H109" s="135">
        <f>F109-G109</f>
        <v>0</v>
      </c>
      <c r="I109" s="132">
        <v>0</v>
      </c>
      <c r="J109" s="136">
        <f>G109-I109</f>
        <v>3145960</v>
      </c>
    </row>
    <row r="110" spans="1:10" x14ac:dyDescent="0.3">
      <c r="A110" s="129"/>
      <c r="B110" s="112" t="s">
        <v>96</v>
      </c>
      <c r="E110" s="134"/>
      <c r="F110" s="129"/>
      <c r="G110" s="130"/>
      <c r="H110" s="131"/>
      <c r="J110" s="133"/>
    </row>
    <row r="111" spans="1:10" x14ac:dyDescent="0.3">
      <c r="A111" s="129"/>
      <c r="C111" s="111" t="s">
        <v>91</v>
      </c>
      <c r="E111" s="134"/>
      <c r="F111" s="137">
        <v>3669693.28</v>
      </c>
      <c r="G111" s="138">
        <v>3669693.28</v>
      </c>
      <c r="H111" s="135">
        <f>F111-G111</f>
        <v>0</v>
      </c>
      <c r="I111" s="181">
        <v>1693817.43</v>
      </c>
      <c r="J111" s="136">
        <f>G111-I111</f>
        <v>1975875.8499999999</v>
      </c>
    </row>
    <row r="112" spans="1:10" x14ac:dyDescent="0.3">
      <c r="A112" s="129"/>
      <c r="B112" s="112" t="s">
        <v>99</v>
      </c>
      <c r="E112" s="134"/>
      <c r="F112" s="137"/>
      <c r="G112" s="138"/>
      <c r="H112" s="135"/>
      <c r="I112" s="132"/>
      <c r="J112" s="136"/>
    </row>
    <row r="113" spans="1:10" x14ac:dyDescent="0.3">
      <c r="A113" s="129"/>
      <c r="B113" s="112"/>
      <c r="C113" s="111" t="s">
        <v>90</v>
      </c>
      <c r="E113" s="134"/>
      <c r="F113" s="137"/>
      <c r="G113" s="138"/>
      <c r="H113" s="135">
        <f>F113-G113</f>
        <v>0</v>
      </c>
      <c r="I113" s="132"/>
      <c r="J113" s="136">
        <f>G113-I113</f>
        <v>0</v>
      </c>
    </row>
    <row r="114" spans="1:10" x14ac:dyDescent="0.3">
      <c r="A114" s="176"/>
      <c r="B114" s="177"/>
      <c r="C114" s="177" t="s">
        <v>91</v>
      </c>
      <c r="D114" s="177"/>
      <c r="E114" s="178"/>
      <c r="F114" s="139">
        <v>51334443</v>
      </c>
      <c r="G114" s="140">
        <v>51334443</v>
      </c>
      <c r="H114" s="141">
        <f>F114-G114</f>
        <v>0</v>
      </c>
      <c r="I114" s="142">
        <v>7717200</v>
      </c>
      <c r="J114" s="143">
        <f>G114-I114</f>
        <v>43617243</v>
      </c>
    </row>
    <row r="115" spans="1:10" x14ac:dyDescent="0.3">
      <c r="A115" s="129"/>
      <c r="B115" s="112" t="s">
        <v>100</v>
      </c>
      <c r="E115" s="134"/>
      <c r="F115" s="137"/>
      <c r="G115" s="138"/>
      <c r="H115" s="135"/>
      <c r="I115" s="132"/>
      <c r="J115" s="133"/>
    </row>
    <row r="116" spans="1:10" x14ac:dyDescent="0.3">
      <c r="A116" s="129"/>
      <c r="B116" s="112"/>
      <c r="C116" s="111" t="s">
        <v>90</v>
      </c>
      <c r="E116" s="134"/>
      <c r="F116" s="137"/>
      <c r="G116" s="138"/>
      <c r="H116" s="135">
        <f>F116-G116</f>
        <v>0</v>
      </c>
      <c r="I116" s="132"/>
      <c r="J116" s="136">
        <f>G116-I116</f>
        <v>0</v>
      </c>
    </row>
    <row r="117" spans="1:10" x14ac:dyDescent="0.3">
      <c r="A117" s="129"/>
      <c r="C117" s="111" t="s">
        <v>91</v>
      </c>
      <c r="E117" s="134"/>
      <c r="F117" s="137">
        <v>166636519.08000001</v>
      </c>
      <c r="G117" s="138">
        <v>166636519.08000001</v>
      </c>
      <c r="H117" s="135">
        <f>F117-G117</f>
        <v>0</v>
      </c>
      <c r="I117" s="132">
        <v>138998841.89000002</v>
      </c>
      <c r="J117" s="136">
        <f>G117-I117</f>
        <v>27637677.189999998</v>
      </c>
    </row>
    <row r="118" spans="1:10" x14ac:dyDescent="0.3">
      <c r="A118" s="129"/>
      <c r="B118" s="112" t="s">
        <v>145</v>
      </c>
      <c r="E118" s="134"/>
      <c r="F118" s="137"/>
      <c r="G118" s="138"/>
      <c r="H118" s="135"/>
      <c r="I118" s="132"/>
      <c r="J118" s="136"/>
    </row>
    <row r="119" spans="1:10" x14ac:dyDescent="0.3">
      <c r="A119" s="129"/>
      <c r="B119" s="112"/>
      <c r="C119" s="111" t="s">
        <v>90</v>
      </c>
      <c r="E119" s="134"/>
      <c r="F119" s="137"/>
      <c r="G119" s="138"/>
      <c r="H119" s="135">
        <f>F119-G119</f>
        <v>0</v>
      </c>
      <c r="I119" s="132"/>
      <c r="J119" s="136">
        <f>G119-I119</f>
        <v>0</v>
      </c>
    </row>
    <row r="120" spans="1:10" x14ac:dyDescent="0.3">
      <c r="A120" s="129"/>
      <c r="C120" s="111" t="s">
        <v>91</v>
      </c>
      <c r="E120" s="134"/>
      <c r="F120" s="137">
        <v>243900432.46000001</v>
      </c>
      <c r="G120" s="138">
        <v>230754822.02000001</v>
      </c>
      <c r="H120" s="135">
        <f>F120-G120</f>
        <v>13145610.439999998</v>
      </c>
      <c r="I120" s="132">
        <v>191844395.06</v>
      </c>
      <c r="J120" s="136">
        <f>G120-I120</f>
        <v>38910426.960000008</v>
      </c>
    </row>
    <row r="121" spans="1:10" x14ac:dyDescent="0.3">
      <c r="A121" s="129"/>
      <c r="B121" s="112" t="s">
        <v>97</v>
      </c>
      <c r="E121" s="134"/>
      <c r="F121" s="129"/>
      <c r="G121" s="130"/>
      <c r="H121" s="135"/>
      <c r="J121" s="136">
        <f>G121-I121</f>
        <v>0</v>
      </c>
    </row>
    <row r="122" spans="1:10" x14ac:dyDescent="0.3">
      <c r="A122" s="129"/>
      <c r="C122" s="111" t="s">
        <v>91</v>
      </c>
      <c r="E122" s="134"/>
      <c r="F122" s="137">
        <v>168910602.38999999</v>
      </c>
      <c r="G122" s="138">
        <v>168910602.38999999</v>
      </c>
      <c r="H122" s="135">
        <f>F122-G122</f>
        <v>0</v>
      </c>
      <c r="I122" s="132">
        <v>76756675.140000001</v>
      </c>
      <c r="J122" s="136">
        <f>G122-I122</f>
        <v>92153927.249999985</v>
      </c>
    </row>
    <row r="123" spans="1:10" x14ac:dyDescent="0.3">
      <c r="A123" s="129"/>
      <c r="B123" s="112" t="s">
        <v>140</v>
      </c>
      <c r="E123" s="134"/>
      <c r="F123" s="157">
        <f>SUM(F97:F122)</f>
        <v>697436585.97000003</v>
      </c>
      <c r="G123" s="158">
        <f>SUM(G97:G122)</f>
        <v>684290975.52999997</v>
      </c>
      <c r="H123" s="159">
        <f t="shared" ref="H123:J123" si="8">SUM(H98:H122)</f>
        <v>13145610.439999998</v>
      </c>
      <c r="I123" s="160">
        <f t="shared" si="8"/>
        <v>429070886.78999996</v>
      </c>
      <c r="J123" s="161">
        <f t="shared" si="8"/>
        <v>255220088.74000001</v>
      </c>
    </row>
    <row r="124" spans="1:10" x14ac:dyDescent="0.3">
      <c r="A124" s="127" t="s">
        <v>141</v>
      </c>
      <c r="E124" s="134"/>
      <c r="F124" s="157">
        <f>F123+F95</f>
        <v>3261677923.9099998</v>
      </c>
      <c r="G124" s="158">
        <f>G123+G95</f>
        <v>4720701269.460001</v>
      </c>
      <c r="H124" s="159">
        <f t="shared" ref="H124:J124" si="9">H95+H123</f>
        <v>-1459023345.55</v>
      </c>
      <c r="I124" s="160">
        <f t="shared" si="9"/>
        <v>3480600927.3600001</v>
      </c>
      <c r="J124" s="161">
        <f t="shared" si="9"/>
        <v>1240100342.0999999</v>
      </c>
    </row>
    <row r="125" spans="1:10" ht="16.2" thickBot="1" x14ac:dyDescent="0.35">
      <c r="A125" s="182" t="s">
        <v>51</v>
      </c>
      <c r="B125" s="170"/>
      <c r="C125" s="170"/>
      <c r="D125" s="170"/>
      <c r="E125" s="171"/>
      <c r="F125" s="183">
        <f t="shared" ref="F125:J125" si="10">F40-F124</f>
        <v>-1004803915.9099998</v>
      </c>
      <c r="G125" s="184">
        <f>G40-G124</f>
        <v>-2086826092.420001</v>
      </c>
      <c r="H125" s="185">
        <f t="shared" si="10"/>
        <v>1082022176.51</v>
      </c>
      <c r="I125" s="186">
        <f t="shared" si="10"/>
        <v>-919280419.13999987</v>
      </c>
      <c r="J125" s="187">
        <f t="shared" si="10"/>
        <v>-1167545673.28</v>
      </c>
    </row>
    <row r="127" spans="1:10" x14ac:dyDescent="0.3">
      <c r="F127" s="188"/>
    </row>
    <row r="128" spans="1:10" x14ac:dyDescent="0.3">
      <c r="F128" s="188"/>
      <c r="G128" s="189"/>
      <c r="I128" s="189"/>
      <c r="J128" s="189"/>
    </row>
    <row r="129" spans="6:10" x14ac:dyDescent="0.3">
      <c r="F129" s="188"/>
      <c r="G129" s="189"/>
      <c r="I129" s="189"/>
      <c r="J129" s="189"/>
    </row>
    <row r="130" spans="6:10" x14ac:dyDescent="0.3">
      <c r="G130" s="167"/>
      <c r="I130" s="167"/>
      <c r="J130" s="167"/>
    </row>
  </sheetData>
  <sheetProtection algorithmName="SHA-512" hashValue="r2biG2JXdkDW9n40S+rndn2bpoPc/20yqzUZL1/ezBlbgSq1ot0tknF+QpUGzXi87aZt9hWhIAxCrDjBba25bA==" saltValue="B37r6gd0P5XyuLFXHQBXDg==" spinCount="100000" sheet="1" objects="1" scenarios="1" selectLockedCells="1" selectUnlockedCells="1"/>
  <mergeCells count="3">
    <mergeCell ref="A6:E8"/>
    <mergeCell ref="F6:G6"/>
    <mergeCell ref="I6:I7"/>
  </mergeCells>
  <printOptions horizontalCentered="1"/>
  <pageMargins left="0.59055118110236227" right="0.59055118110236227" top="1.4960629921259843" bottom="0.43307086614173229" header="0.31496062992125984" footer="0.31496062992125984"/>
  <pageSetup scale="60" firstPageNumber="9" fitToHeight="0" orientation="landscape" useFirstPageNumber="1" r:id="rId1"/>
  <headerFooter scaleWithDoc="0">
    <oddFooter>&amp;C&amp;"Times New Roman,Regular"&amp;9&amp;P</oddFooter>
  </headerFooter>
  <rowBreaks count="2" manualBreakCount="2">
    <brk id="49" max="9" man="1"/>
    <brk id="95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SF Position</vt:lpstr>
      <vt:lpstr>SF Performance</vt:lpstr>
      <vt:lpstr>Changes in Net Assets</vt:lpstr>
      <vt:lpstr>Cash Flows</vt:lpstr>
      <vt:lpstr>SCBAA</vt:lpstr>
      <vt:lpstr>'Cash Flows'!Print_Area</vt:lpstr>
      <vt:lpstr>'Changes in Net Assets'!Print_Area</vt:lpstr>
      <vt:lpstr>SCBAA!Print_Area</vt:lpstr>
      <vt:lpstr>'SF Performance'!Print_Area</vt:lpstr>
      <vt:lpstr>'SF Position'!Print_Area</vt:lpstr>
      <vt:lpstr>SCBAA!Print_Titles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Statements</dc:title>
  <dc:creator>COA - Province of La Union</dc:creator>
  <cp:lastModifiedBy>Kevin C. Fesalbon</cp:lastModifiedBy>
  <cp:lastPrinted>2024-11-11T06:37:26Z</cp:lastPrinted>
  <dcterms:created xsi:type="dcterms:W3CDTF">2018-01-10T00:19:11Z</dcterms:created>
  <dcterms:modified xsi:type="dcterms:W3CDTF">2024-11-11T06:38:05Z</dcterms:modified>
</cp:coreProperties>
</file>